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 codeName="{4470D2CD-2249-CD33-4A35-6F278624656F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rl26\Box\ORCA\ORCA - MAIN\Grants and Contracts\Budget Planning Sheet\"/>
    </mc:Choice>
  </mc:AlternateContent>
  <xr:revisionPtr revIDLastSave="0" documentId="13_ncr:1_{9262795B-4D55-4EFF-85D5-1DC9ED83E45A}" xr6:coauthVersionLast="45" xr6:coauthVersionMax="45" xr10:uidLastSave="{00000000-0000-0000-0000-000000000000}"/>
  <bookViews>
    <workbookView xWindow="25080" yWindow="-120" windowWidth="29040" windowHeight="15840" tabRatio="705" xr2:uid="{00000000-000D-0000-FFFF-FFFF00000000}"/>
  </bookViews>
  <sheets>
    <sheet name="Budget p.3" sheetId="2" r:id="rId1"/>
    <sheet name="Matching p.4" sheetId="3" r:id="rId2"/>
    <sheet name="SUBS p.5" sheetId="4" r:id="rId3"/>
    <sheet name="Consultants p.6" sheetId="6" r:id="rId4"/>
    <sheet name="Faculty Detail p.7" sheetId="7" r:id="rId5"/>
    <sheet name="Lists" sheetId="8" r:id="rId6"/>
  </sheets>
  <definedNames>
    <definedName name="_xlnm.Print_Area" localSheetId="0">'Budget p.3'!$A$1:$I$48</definedName>
    <definedName name="_xlnm.Print_Area" localSheetId="3">'Consultants p.6'!$A$1:$H$14</definedName>
    <definedName name="_xlnm.Print_Area" localSheetId="4">'Faculty Detail p.7'!$A$1:$E$101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E35" i="3"/>
  <c r="E36" i="3"/>
  <c r="E39" i="3"/>
  <c r="F14" i="3"/>
  <c r="F35" i="3"/>
  <c r="F36" i="3"/>
  <c r="F39" i="3"/>
  <c r="J39" i="3"/>
  <c r="I39" i="3"/>
  <c r="H39" i="3"/>
  <c r="G39" i="3"/>
  <c r="D18" i="3"/>
  <c r="I18" i="3"/>
  <c r="H18" i="3"/>
  <c r="G18" i="3"/>
  <c r="F18" i="3"/>
  <c r="E4" i="7"/>
  <c r="E5" i="7"/>
  <c r="E6" i="7"/>
  <c r="D10" i="2"/>
  <c r="E19" i="7"/>
  <c r="E20" i="7"/>
  <c r="E21" i="7"/>
  <c r="D14" i="2"/>
  <c r="E31" i="7"/>
  <c r="E32" i="7"/>
  <c r="E33" i="7"/>
  <c r="E34" i="7"/>
  <c r="E35" i="7"/>
  <c r="E36" i="7"/>
  <c r="E12" i="2"/>
  <c r="E10" i="7"/>
  <c r="E11" i="7"/>
  <c r="E12" i="7"/>
  <c r="E13" i="7"/>
  <c r="E14" i="7"/>
  <c r="E15" i="7"/>
  <c r="D12" i="2"/>
  <c r="E95" i="7"/>
  <c r="E94" i="7"/>
  <c r="E93" i="7"/>
  <c r="E92" i="7"/>
  <c r="E91" i="7"/>
  <c r="E75" i="7"/>
  <c r="E74" i="7"/>
  <c r="E73" i="7"/>
  <c r="E72" i="7"/>
  <c r="E71" i="7"/>
  <c r="E55" i="7"/>
  <c r="E54" i="7"/>
  <c r="E53" i="7"/>
  <c r="E52" i="7"/>
  <c r="E51" i="7"/>
  <c r="E87" i="7"/>
  <c r="E86" i="7"/>
  <c r="E67" i="7"/>
  <c r="E66" i="7"/>
  <c r="E47" i="7"/>
  <c r="E46" i="7"/>
  <c r="E27" i="7"/>
  <c r="E26" i="7"/>
  <c r="E100" i="7"/>
  <c r="E99" i="7"/>
  <c r="E80" i="7"/>
  <c r="E79" i="7"/>
  <c r="E60" i="7"/>
  <c r="E59" i="7"/>
  <c r="E40" i="7"/>
  <c r="E39" i="7"/>
  <c r="D7" i="2"/>
  <c r="D9" i="2"/>
  <c r="D11" i="2"/>
  <c r="D13" i="2"/>
  <c r="D17" i="2"/>
  <c r="D19" i="2"/>
  <c r="D21" i="2"/>
  <c r="C13" i="6"/>
  <c r="D26" i="2"/>
  <c r="C13" i="4"/>
  <c r="D27" i="2"/>
  <c r="D36" i="2"/>
  <c r="J3" i="4"/>
  <c r="J4" i="4"/>
  <c r="J5" i="4"/>
  <c r="J6" i="4"/>
  <c r="J7" i="4"/>
  <c r="J8" i="4"/>
  <c r="J9" i="4"/>
  <c r="J10" i="4"/>
  <c r="J11" i="4"/>
  <c r="J12" i="4"/>
  <c r="J13" i="4"/>
  <c r="D37" i="2"/>
  <c r="I32" i="2"/>
  <c r="D16" i="3"/>
  <c r="E18" i="3"/>
  <c r="G16" i="3"/>
  <c r="D14" i="3"/>
  <c r="G14" i="3"/>
  <c r="D20" i="3"/>
  <c r="G20" i="3"/>
  <c r="D22" i="3"/>
  <c r="G22" i="3"/>
  <c r="D24" i="3"/>
  <c r="G24" i="3"/>
  <c r="G35" i="3"/>
  <c r="J17" i="3"/>
  <c r="D40" i="2"/>
  <c r="D39" i="2"/>
  <c r="E28" i="7"/>
  <c r="E10" i="2"/>
  <c r="E61" i="7"/>
  <c r="F14" i="2"/>
  <c r="E41" i="7"/>
  <c r="E14" i="2"/>
  <c r="E68" i="7"/>
  <c r="G10" i="2"/>
  <c r="E101" i="7"/>
  <c r="H14" i="2"/>
  <c r="E88" i="7"/>
  <c r="H10" i="2"/>
  <c r="E96" i="7"/>
  <c r="H12" i="2"/>
  <c r="E48" i="7"/>
  <c r="F10" i="2"/>
  <c r="E76" i="7"/>
  <c r="G12" i="2"/>
  <c r="E81" i="7"/>
  <c r="G14" i="2"/>
  <c r="E56" i="7"/>
  <c r="F12" i="2"/>
  <c r="I8" i="2"/>
  <c r="I16" i="2"/>
  <c r="E19" i="2"/>
  <c r="F19" i="2"/>
  <c r="G19" i="2"/>
  <c r="H19" i="2"/>
  <c r="I19" i="2"/>
  <c r="E21" i="2"/>
  <c r="F21" i="2"/>
  <c r="G21" i="2"/>
  <c r="H21" i="2"/>
  <c r="I21" i="2"/>
  <c r="D27" i="3"/>
  <c r="H24" i="3"/>
  <c r="E20" i="3"/>
  <c r="H7" i="2"/>
  <c r="H9" i="2"/>
  <c r="H11" i="2"/>
  <c r="H13" i="2"/>
  <c r="H17" i="2"/>
  <c r="G13" i="6"/>
  <c r="H26" i="2"/>
  <c r="G13" i="4"/>
  <c r="H27" i="2"/>
  <c r="N3" i="4"/>
  <c r="N4" i="4"/>
  <c r="N5" i="4"/>
  <c r="N6" i="4"/>
  <c r="N7" i="4"/>
  <c r="N8" i="4"/>
  <c r="N9" i="4"/>
  <c r="N10" i="4"/>
  <c r="N11" i="4"/>
  <c r="N12" i="4"/>
  <c r="N13" i="4"/>
  <c r="G7" i="2"/>
  <c r="G9" i="2"/>
  <c r="G11" i="2"/>
  <c r="G13" i="2"/>
  <c r="G17" i="2"/>
  <c r="F13" i="6"/>
  <c r="G26" i="2"/>
  <c r="F13" i="4"/>
  <c r="G27" i="2"/>
  <c r="M3" i="4"/>
  <c r="M4" i="4"/>
  <c r="M5" i="4"/>
  <c r="M6" i="4"/>
  <c r="M7" i="4"/>
  <c r="M8" i="4"/>
  <c r="M9" i="4"/>
  <c r="M10" i="4"/>
  <c r="M11" i="4"/>
  <c r="M12" i="4"/>
  <c r="M13" i="4"/>
  <c r="K11" i="4"/>
  <c r="L11" i="4"/>
  <c r="O11" i="4"/>
  <c r="F7" i="2"/>
  <c r="F9" i="2"/>
  <c r="F11" i="2"/>
  <c r="F13" i="2"/>
  <c r="F17" i="2"/>
  <c r="E13" i="6"/>
  <c r="F26" i="2"/>
  <c r="E13" i="4"/>
  <c r="F27" i="2"/>
  <c r="L3" i="4"/>
  <c r="L4" i="4"/>
  <c r="L5" i="4"/>
  <c r="L6" i="4"/>
  <c r="L7" i="4"/>
  <c r="L8" i="4"/>
  <c r="L9" i="4"/>
  <c r="L10" i="4"/>
  <c r="L12" i="4"/>
  <c r="L13" i="4"/>
  <c r="E7" i="2"/>
  <c r="E9" i="2"/>
  <c r="E11" i="2"/>
  <c r="E13" i="2"/>
  <c r="E17" i="2"/>
  <c r="D13" i="6"/>
  <c r="E26" i="2"/>
  <c r="D13" i="4"/>
  <c r="E27" i="2"/>
  <c r="K3" i="4"/>
  <c r="K4" i="4"/>
  <c r="K5" i="4"/>
  <c r="K6" i="4"/>
  <c r="K7" i="4"/>
  <c r="K8" i="4"/>
  <c r="K9" i="4"/>
  <c r="K10" i="4"/>
  <c r="K12" i="4"/>
  <c r="K13" i="4"/>
  <c r="O4" i="4"/>
  <c r="O12" i="4"/>
  <c r="I7" i="2"/>
  <c r="I17" i="2"/>
  <c r="O5" i="4"/>
  <c r="O8" i="4"/>
  <c r="H40" i="2"/>
  <c r="G40" i="2"/>
  <c r="F40" i="2"/>
  <c r="E40" i="2"/>
  <c r="H12" i="6"/>
  <c r="H11" i="6"/>
  <c r="H10" i="6"/>
  <c r="H9" i="6"/>
  <c r="H8" i="6"/>
  <c r="H7" i="6"/>
  <c r="H6" i="6"/>
  <c r="H5" i="6"/>
  <c r="H4" i="6"/>
  <c r="I22" i="2"/>
  <c r="I38" i="2"/>
  <c r="H12" i="4"/>
  <c r="H11" i="4"/>
  <c r="H10" i="4"/>
  <c r="H9" i="4"/>
  <c r="H8" i="4"/>
  <c r="H7" i="4"/>
  <c r="H6" i="4"/>
  <c r="H5" i="4"/>
  <c r="H4" i="4"/>
  <c r="H3" i="4"/>
  <c r="O7" i="4"/>
  <c r="O3" i="4"/>
  <c r="I40" i="3"/>
  <c r="H40" i="3"/>
  <c r="G40" i="3"/>
  <c r="F40" i="3"/>
  <c r="J40" i="3"/>
  <c r="J37" i="3"/>
  <c r="J34" i="3"/>
  <c r="J33" i="3"/>
  <c r="J32" i="3"/>
  <c r="J31" i="3"/>
  <c r="J30" i="3"/>
  <c r="J29" i="3"/>
  <c r="J28" i="3"/>
  <c r="J27" i="3"/>
  <c r="J26" i="3"/>
  <c r="J25" i="3"/>
  <c r="J23" i="3"/>
  <c r="J21" i="3"/>
  <c r="J19" i="3"/>
  <c r="J15" i="3"/>
  <c r="J13" i="3"/>
  <c r="H14" i="3"/>
  <c r="I35" i="2"/>
  <c r="I34" i="2"/>
  <c r="I33" i="2"/>
  <c r="I31" i="2"/>
  <c r="I30" i="2"/>
  <c r="I29" i="2"/>
  <c r="I28" i="2"/>
  <c r="I25" i="2"/>
  <c r="I24" i="2"/>
  <c r="I6" i="2"/>
  <c r="I23" i="2"/>
  <c r="O6" i="4"/>
  <c r="H13" i="6"/>
  <c r="O10" i="4"/>
  <c r="I27" i="2"/>
  <c r="H13" i="4"/>
  <c r="I40" i="2"/>
  <c r="O9" i="4"/>
  <c r="I26" i="2"/>
  <c r="O13" i="4"/>
  <c r="E36" i="2"/>
  <c r="E37" i="2"/>
  <c r="E39" i="2"/>
  <c r="G36" i="2"/>
  <c r="G37" i="2"/>
  <c r="G39" i="2"/>
  <c r="G41" i="2"/>
  <c r="H36" i="2"/>
  <c r="F36" i="2"/>
  <c r="F37" i="2"/>
  <c r="F39" i="2"/>
  <c r="F41" i="2"/>
  <c r="I11" i="2"/>
  <c r="I18" i="2"/>
  <c r="I9" i="2"/>
  <c r="I20" i="2"/>
  <c r="I10" i="2"/>
  <c r="I14" i="2"/>
  <c r="I13" i="2"/>
  <c r="I12" i="2"/>
  <c r="I22" i="3"/>
  <c r="I14" i="3"/>
  <c r="J14" i="3"/>
  <c r="F22" i="3"/>
  <c r="H22" i="3"/>
  <c r="E22" i="3"/>
  <c r="J22" i="3"/>
  <c r="E24" i="3"/>
  <c r="F20" i="3"/>
  <c r="H20" i="3"/>
  <c r="I20" i="3"/>
  <c r="J20" i="3"/>
  <c r="I24" i="3"/>
  <c r="F24" i="3"/>
  <c r="J24" i="3"/>
  <c r="H37" i="2"/>
  <c r="H39" i="2"/>
  <c r="H41" i="2"/>
  <c r="E41" i="2"/>
  <c r="D41" i="2"/>
  <c r="I37" i="2"/>
  <c r="I36" i="2"/>
  <c r="H16" i="3"/>
  <c r="H35" i="3"/>
  <c r="E16" i="3"/>
  <c r="I16" i="3"/>
  <c r="I35" i="3"/>
  <c r="I36" i="3"/>
  <c r="I38" i="3"/>
  <c r="I41" i="3"/>
  <c r="H43" i="2"/>
  <c r="F16" i="3"/>
  <c r="J18" i="3"/>
  <c r="G36" i="3"/>
  <c r="G38" i="3"/>
  <c r="G41" i="3"/>
  <c r="F43" i="2"/>
  <c r="I39" i="2"/>
  <c r="I41" i="2"/>
  <c r="H36" i="3"/>
  <c r="H38" i="3"/>
  <c r="H41" i="3"/>
  <c r="G43" i="2"/>
  <c r="J16" i="3"/>
  <c r="J35" i="3"/>
  <c r="F38" i="3"/>
  <c r="F41" i="3"/>
  <c r="E43" i="2"/>
  <c r="E38" i="3"/>
  <c r="J36" i="3"/>
  <c r="J38" i="3"/>
  <c r="E41" i="3"/>
  <c r="J41" i="3"/>
  <c r="D43" i="2"/>
  <c r="I43" i="2"/>
</calcChain>
</file>

<file path=xl/sharedStrings.xml><?xml version="1.0" encoding="utf-8"?>
<sst xmlns="http://schemas.openxmlformats.org/spreadsheetml/2006/main" count="344" uniqueCount="185">
  <si>
    <t>Year 1</t>
  </si>
  <si>
    <t>Year 2</t>
  </si>
  <si>
    <t>Year 3</t>
  </si>
  <si>
    <t>Year 4</t>
  </si>
  <si>
    <t>Year 5</t>
  </si>
  <si>
    <t xml:space="preserve">Cumulative </t>
  </si>
  <si>
    <t>Start Date</t>
  </si>
  <si>
    <t>Description</t>
  </si>
  <si>
    <t>End Date</t>
  </si>
  <si>
    <t>Administrative Salaries</t>
  </si>
  <si>
    <t xml:space="preserve">Benefits @ </t>
  </si>
  <si>
    <t>Benefits @</t>
  </si>
  <si>
    <t>Faculty Spring/Summer</t>
  </si>
  <si>
    <t>Part Time Faculty</t>
  </si>
  <si>
    <t>Full Time Staff</t>
  </si>
  <si>
    <t>Part Time Staff</t>
  </si>
  <si>
    <t>Students (Contract)</t>
  </si>
  <si>
    <t>Students (Timecard)</t>
  </si>
  <si>
    <t>5950/60</t>
  </si>
  <si>
    <r>
      <t>Benefits @     *</t>
    </r>
    <r>
      <rPr>
        <sz val="7"/>
        <rFont val="Times New Roman"/>
        <family val="1"/>
      </rPr>
      <t>optional</t>
    </r>
  </si>
  <si>
    <t>Supplies</t>
  </si>
  <si>
    <t>Publications</t>
  </si>
  <si>
    <t>Travel, Domestic</t>
  </si>
  <si>
    <t>Travel, Foreign</t>
  </si>
  <si>
    <r>
      <t xml:space="preserve">Capital Equipment    </t>
    </r>
    <r>
      <rPr>
        <sz val="6"/>
        <rFont val="Times New Roman"/>
        <family val="1"/>
      </rPr>
      <t>(no I.C.)(&gt; $5K)</t>
    </r>
  </si>
  <si>
    <t>Other, state code</t>
  </si>
  <si>
    <t>Total Direct Costs</t>
  </si>
  <si>
    <t>On-Campus Direct Cost Base</t>
  </si>
  <si>
    <t>Off-Campus Direct Cost Base</t>
  </si>
  <si>
    <t>TOTAL COST TO SPONSOR</t>
  </si>
  <si>
    <t>Not all 5 yearly columns need be used. Use only the ones you need, leave the rest blank.</t>
  </si>
  <si>
    <t>Cost Sharing/Matching from BYU</t>
  </si>
  <si>
    <t>Use Cost Sharing/Matching only when necessary</t>
  </si>
  <si>
    <t>(see Excel worksheet green tab below)</t>
  </si>
  <si>
    <t>BYU Internal Cost Sharing / Matching Summary Page</t>
  </si>
  <si>
    <t>Use Only if Required by Sponsor</t>
  </si>
  <si>
    <t>Enter Salaries and Wages in the 5XXX Codes.</t>
  </si>
  <si>
    <t>Form Approved:</t>
  </si>
  <si>
    <t>Calculate the Fringe Benefits for each category, using the table below.</t>
  </si>
  <si>
    <t>Enter other Direct Costs.</t>
  </si>
  <si>
    <t>Indirect Costs:  If the research is to be performed on campus, compute Indirect Costs by multiplying the Total</t>
  </si>
  <si>
    <t>Direct Costs by 0.50 (the on-campus rate).  For that part of the research which is to be performed off campus,</t>
  </si>
  <si>
    <t>TOTAL COST SHARING</t>
  </si>
  <si>
    <t>Explain where the Cost Sharing/Matching noted above is to come from:</t>
  </si>
  <si>
    <t>Indirect Costs (On-Campus)</t>
  </si>
  <si>
    <t>Indirect Costs (Off Campus)</t>
  </si>
  <si>
    <r>
      <t xml:space="preserve">Indirect Costs Base Calculation  </t>
    </r>
    <r>
      <rPr>
        <sz val="8"/>
        <color theme="1"/>
        <rFont val="Calibri"/>
        <family val="2"/>
        <scheme val="minor"/>
      </rPr>
      <t>(50% on only the first $25,000)</t>
    </r>
  </si>
  <si>
    <t>Cumulative</t>
  </si>
  <si>
    <t>Totals</t>
  </si>
  <si>
    <r>
      <rPr>
        <b/>
        <sz val="11"/>
        <color theme="1"/>
        <rFont val="Calibri"/>
        <family val="2"/>
        <scheme val="minor"/>
      </rPr>
      <t>Subaward</t>
    </r>
    <r>
      <rPr>
        <sz val="11"/>
        <color theme="1"/>
        <rFont val="Calibri"/>
        <family val="2"/>
        <scheme val="minor"/>
      </rPr>
      <t xml:space="preserve"> Description/Name</t>
    </r>
  </si>
  <si>
    <t>Subawards</t>
  </si>
  <si>
    <t xml:space="preserve">Faculty Supplemental   (used rarely, </t>
  </si>
  <si>
    <t>Postdocs/Visiting Faculty/Research Staff</t>
  </si>
  <si>
    <r>
      <t xml:space="preserve">Capital Equipment (&gt; $5000)   </t>
    </r>
    <r>
      <rPr>
        <sz val="6"/>
        <rFont val="Times New Roman"/>
        <family val="1"/>
      </rPr>
      <t>(no I.C.)</t>
    </r>
  </si>
  <si>
    <r>
      <t xml:space="preserve">Indicate cost sharing below </t>
    </r>
    <r>
      <rPr>
        <b/>
        <i/>
        <u/>
        <sz val="9"/>
        <rFont val="Calibri"/>
        <family val="2"/>
        <scheme val="minor"/>
      </rPr>
      <t xml:space="preserve">only if </t>
    </r>
    <r>
      <rPr>
        <b/>
        <sz val="9"/>
        <rFont val="Calibri"/>
        <family val="2"/>
        <scheme val="minor"/>
      </rPr>
      <t>required by program.</t>
    </r>
  </si>
  <si>
    <t>BYU 1 to 5 Year (s) Proposal Budget  Subaward(s)</t>
  </si>
  <si>
    <t xml:space="preserve">            (with  I.C.)</t>
  </si>
  <si>
    <t>Other, (with I.C.  state code)</t>
  </si>
  <si>
    <t>Other, (without I.C.  state code)</t>
  </si>
  <si>
    <r>
      <rPr>
        <b/>
        <sz val="11"/>
        <color theme="1"/>
        <rFont val="Calibri"/>
        <family val="2"/>
        <scheme val="minor"/>
      </rPr>
      <t>Consultant</t>
    </r>
    <r>
      <rPr>
        <sz val="11"/>
        <color theme="1"/>
        <rFont val="Calibri"/>
        <family val="2"/>
        <scheme val="minor"/>
      </rPr>
      <t xml:space="preserve"> Description/Name</t>
    </r>
  </si>
  <si>
    <r>
      <t>Benefits @     **</t>
    </r>
    <r>
      <rPr>
        <sz val="7"/>
        <rFont val="Times New Roman"/>
        <family val="1"/>
      </rPr>
      <t>optional</t>
    </r>
  </si>
  <si>
    <t>BYU 1 to 5 Year (s) Proposal Budget  Consultants</t>
  </si>
  <si>
    <t>page 3</t>
  </si>
  <si>
    <t>Page 4</t>
  </si>
  <si>
    <t>Page 5</t>
  </si>
  <si>
    <t>Page 6</t>
  </si>
  <si>
    <r>
      <t>Indirect Costs</t>
    </r>
    <r>
      <rPr>
        <sz val="6"/>
        <rFont val="Times New Roman"/>
        <family val="1"/>
      </rPr>
      <t xml:space="preserve"> (On-Campus)</t>
    </r>
  </si>
  <si>
    <r>
      <t>Indirect Costs</t>
    </r>
    <r>
      <rPr>
        <sz val="6"/>
        <rFont val="Times New Roman"/>
        <family val="1"/>
      </rPr>
      <t xml:space="preserve"> (Off-Campus)</t>
    </r>
  </si>
  <si>
    <t>Cost Sharing/Matching Amounts are populated from the Matching page</t>
  </si>
  <si>
    <t>** Optional Benefits for Students:  Benefits for students are NOT required for students when they are taking full time load of classes, such as in Fall and/or</t>
  </si>
  <si>
    <t>Winter Semesters. When a student is not taking a full course load, such as in the Spring or Summer, benefits will be required. Faculty should make their best</t>
  </si>
  <si>
    <r>
      <t xml:space="preserve">Tuition       </t>
    </r>
    <r>
      <rPr>
        <sz val="6"/>
        <rFont val="Times New Roman"/>
        <family val="1"/>
      </rPr>
      <t>(no indirect costs)</t>
    </r>
  </si>
  <si>
    <t xml:space="preserve">              (no I.C.)</t>
  </si>
  <si>
    <t xml:space="preserve">               (no I.C.)</t>
  </si>
  <si>
    <t>Participant Costs</t>
  </si>
  <si>
    <r>
      <t>Subaward(s)</t>
    </r>
    <r>
      <rPr>
        <sz val="16"/>
        <rFont val="Times New Roman"/>
        <family val="1"/>
      </rPr>
      <t xml:space="preserve"> </t>
    </r>
    <r>
      <rPr>
        <sz val="11"/>
        <rFont val="Times New Roman"/>
        <family val="1"/>
      </rPr>
      <t>*</t>
    </r>
    <r>
      <rPr>
        <sz val="9"/>
        <rFont val="Times New Roman"/>
        <family val="1"/>
      </rPr>
      <t xml:space="preserve"> </t>
    </r>
    <r>
      <rPr>
        <i/>
        <sz val="7"/>
        <rFont val="Times New Roman"/>
        <family val="1"/>
      </rPr>
      <t>Totals populated from  p.5</t>
    </r>
  </si>
  <si>
    <r>
      <t xml:space="preserve">Hosting Conference Costs      </t>
    </r>
    <r>
      <rPr>
        <sz val="6"/>
        <rFont val="Times New Roman"/>
        <family val="1"/>
      </rPr>
      <t>(no I.C.)</t>
    </r>
  </si>
  <si>
    <t xml:space="preserve">Total Direct Costs should be multiplied by 0.26 (the off-campus rate)See below for off-campus rate use.  </t>
  </si>
  <si>
    <t>PI</t>
  </si>
  <si>
    <t>Co-PI 1</t>
  </si>
  <si>
    <t>Co-PI 2</t>
  </si>
  <si>
    <t>Co-PI 3</t>
  </si>
  <si>
    <t>Co-PI 4</t>
  </si>
  <si>
    <t>Name</t>
  </si>
  <si>
    <t>8 month base</t>
  </si>
  <si>
    <t>Total Faculty Spring/Summer Salary Requested</t>
  </si>
  <si>
    <r>
      <t xml:space="preserve">Tuition </t>
    </r>
    <r>
      <rPr>
        <sz val="6"/>
        <rFont val="Times New Roman"/>
        <family val="1"/>
      </rPr>
      <t>(no indirect costs)</t>
    </r>
  </si>
  <si>
    <t>Faculty 1</t>
  </si>
  <si>
    <t>Faculty 2</t>
  </si>
  <si>
    <t>Total Faculty Fall/Winter Salary Requested</t>
  </si>
  <si>
    <t>Total Faculty Supplemental Salary Requested</t>
  </si>
  <si>
    <t>Populates main budget</t>
  </si>
  <si>
    <t>Period 1</t>
  </si>
  <si>
    <r>
      <t xml:space="preserve">Faculty Spring/Summer Salary </t>
    </r>
    <r>
      <rPr>
        <sz val="9"/>
        <color theme="1"/>
        <rFont val="Arial"/>
        <family val="2"/>
      </rPr>
      <t>(research conducted from May to August)</t>
    </r>
    <r>
      <rPr>
        <b/>
        <sz val="11"/>
        <color theme="1"/>
        <rFont val="Times New Roman"/>
        <family val="1"/>
      </rPr>
      <t xml:space="preserve"> - </t>
    </r>
    <r>
      <rPr>
        <sz val="9"/>
        <color theme="1"/>
        <rFont val="Arial"/>
        <family val="2"/>
      </rPr>
      <t xml:space="preserve">Note Faculty time conducting research from September to April is compensated by academic salary. </t>
    </r>
  </si>
  <si>
    <t>PERIOD 1</t>
  </si>
  <si>
    <t>Period 2</t>
  </si>
  <si>
    <t>Period 3</t>
  </si>
  <si>
    <t>Period 4</t>
  </si>
  <si>
    <t>Period 5</t>
  </si>
  <si>
    <r>
      <t>Salary Requested</t>
    </r>
    <r>
      <rPr>
        <sz val="9"/>
        <color theme="1"/>
        <rFont val="Arial"/>
        <family val="2"/>
      </rPr>
      <t xml:space="preserve"> (Calculates Automatically)</t>
    </r>
  </si>
  <si>
    <r>
      <t xml:space="preserve">Salary Requested </t>
    </r>
    <r>
      <rPr>
        <sz val="9"/>
        <color theme="1"/>
        <rFont val="Arial"/>
        <family val="2"/>
      </rPr>
      <t xml:space="preserve">(Calculates Automatically) </t>
    </r>
  </si>
  <si>
    <r>
      <t>Salary Requested</t>
    </r>
    <r>
      <rPr>
        <sz val="9"/>
        <color theme="1"/>
        <rFont val="Arial"/>
        <family val="2"/>
      </rPr>
      <t xml:space="preserve"> (Calculates Automatically)</t>
    </r>
    <r>
      <rPr>
        <sz val="11"/>
        <color theme="1"/>
        <rFont val="Times New Roman"/>
        <family val="1"/>
      </rPr>
      <t xml:space="preserve"> </t>
    </r>
  </si>
  <si>
    <t>PERIOD 2</t>
  </si>
  <si>
    <t>PERIOD 3</t>
  </si>
  <si>
    <t>Faculty (Fall / Winter)</t>
  </si>
  <si>
    <t xml:space="preserve">Faculty (Fall / Winter) </t>
  </si>
  <si>
    <t>PERIOD 4</t>
  </si>
  <si>
    <t>PERIOD 5</t>
  </si>
  <si>
    <r>
      <t xml:space="preserve">Consultant(s) * </t>
    </r>
    <r>
      <rPr>
        <i/>
        <sz val="6"/>
        <rFont val="Times New Roman"/>
        <family val="1"/>
      </rPr>
      <t xml:space="preserve"> </t>
    </r>
    <r>
      <rPr>
        <i/>
        <sz val="7"/>
        <rFont val="Times New Roman"/>
        <family val="1"/>
      </rPr>
      <t>Totals populated from p. 6</t>
    </r>
  </si>
  <si>
    <r>
      <t xml:space="preserve">Faculty Spring/Summer Salary </t>
    </r>
    <r>
      <rPr>
        <sz val="9"/>
        <color theme="1"/>
        <rFont val="Arial"/>
        <family val="2"/>
      </rPr>
      <t/>
    </r>
  </si>
  <si>
    <t>Postdocs/Visit. Fac./Res. Staff/Res. Assoc.</t>
  </si>
  <si>
    <r>
      <t>Faculty</t>
    </r>
    <r>
      <rPr>
        <sz val="6"/>
        <rFont val="Times New Roman"/>
        <family val="1"/>
      </rPr>
      <t xml:space="preserve"> (Fall / Winter)</t>
    </r>
  </si>
  <si>
    <t>Waived Indirect Costs</t>
  </si>
  <si>
    <r>
      <t>Faculty</t>
    </r>
    <r>
      <rPr>
        <sz val="6"/>
        <rFont val="Times New Roman"/>
        <family val="1"/>
      </rPr>
      <t xml:space="preserve"> (Fall / Winter)</t>
    </r>
    <r>
      <rPr>
        <sz val="9"/>
        <rFont val="Times New Roman"/>
        <family val="1"/>
      </rPr>
      <t xml:space="preserve"> &amp; Res. Assoc.</t>
    </r>
  </si>
  <si>
    <t>Development Research</t>
  </si>
  <si>
    <t>Psychology: G.01</t>
  </si>
  <si>
    <t>Computer and Information Sciences: A.01</t>
  </si>
  <si>
    <t>Aerospace, Aeronautical, and Astronautical Engineering - Engineering: B.01</t>
  </si>
  <si>
    <t>Bioengineering and Biomedical Engineering - Engineering: B.02</t>
  </si>
  <si>
    <t>Chemical Engineering - Engineering: B.03</t>
  </si>
  <si>
    <t>Civil Engineering - Engineering: B.04</t>
  </si>
  <si>
    <t>Electrical, Electronic, and Communications Engineering - Engineering: B.05</t>
  </si>
  <si>
    <t>Industrial and Manufacturing Engineering - Engineering: B.06</t>
  </si>
  <si>
    <t>Mechanical Engineering - Engineering: B.07</t>
  </si>
  <si>
    <t>Metallurgical and Materials Engineering - Engineering: B.08</t>
  </si>
  <si>
    <t>Other Engineering - Engineering: B.09</t>
  </si>
  <si>
    <t>Atmospheric Science and Meteorology - Geosciences, Atmospheric, and Ocean Sciences: C.01</t>
  </si>
  <si>
    <t>Geological and Earth Sciences - Geosciences, Atmospheric, and Ocean Sciences: C.02</t>
  </si>
  <si>
    <t>Agricultural Sciences - Life Sciences: D.01</t>
  </si>
  <si>
    <t>Biological and Biomedical Sciences - Life Sciences: D.02</t>
  </si>
  <si>
    <t>Health Sciences - Life Sciences: D.03</t>
  </si>
  <si>
    <t>Natural Resources and Conservation - Life Sciences: D.04</t>
  </si>
  <si>
    <t>Other Life Sciences - Life Sciences: D.05</t>
  </si>
  <si>
    <t>Mathematics and Statistics: E.01</t>
  </si>
  <si>
    <t>Astronomy and Astrophysics - Physical Sciences: F.01</t>
  </si>
  <si>
    <t>Chemistry - Physical Sciences: F.02</t>
  </si>
  <si>
    <t>Applied Research</t>
  </si>
  <si>
    <t>The proper indirect costs will be automatically calculated, please do not alter the formulas.</t>
  </si>
  <si>
    <r>
      <t>If there are subawards above, then there needs to be a '</t>
    </r>
    <r>
      <rPr>
        <u/>
        <sz val="11"/>
        <color theme="5" tint="-0.249977111117893"/>
        <rFont val="Calibri"/>
        <family val="2"/>
        <scheme val="minor"/>
      </rPr>
      <t>Subrecipient Commitment Form</t>
    </r>
    <r>
      <rPr>
        <sz val="11"/>
        <color theme="5" tint="-0.249977111117893"/>
        <rFont val="Calibri"/>
        <family val="2"/>
        <scheme val="minor"/>
      </rPr>
      <t>' filled out</t>
    </r>
  </si>
  <si>
    <t>Avian influenza virus (highly pathogenic)</t>
  </si>
  <si>
    <t>Bacillus anthracis</t>
  </si>
  <si>
    <t>Botulinum neurotoxin</t>
  </si>
  <si>
    <t>Burkholderia mallei</t>
  </si>
  <si>
    <t>Burkholderia pseudomallei</t>
  </si>
  <si>
    <t>Ebola virus</t>
  </si>
  <si>
    <t>Foot-and-mouth disease virus</t>
  </si>
  <si>
    <t>Francisella tularensis</t>
  </si>
  <si>
    <t>Marburg virus</t>
  </si>
  <si>
    <t>Reconstructed 1918 Influenza virus</t>
  </si>
  <si>
    <t>Rinderpest virus</t>
  </si>
  <si>
    <t>Toxin-producing strains of Clostridium botulinum</t>
  </si>
  <si>
    <t>Variola major virus</t>
  </si>
  <si>
    <t>Variola minor virus</t>
  </si>
  <si>
    <t>Yersinia pestis</t>
  </si>
  <si>
    <t>Anthropology - Social Sciences: H.01</t>
  </si>
  <si>
    <t>Business Management and Business Administration - Non-S&amp;E Fields: J.05</t>
  </si>
  <si>
    <t>Communication and Communications Technologies - Non-S&amp;E Fields: J.06</t>
  </si>
  <si>
    <t>Economics - Social Sciences: H.02</t>
  </si>
  <si>
    <t>Education - Non-S&amp;E Fields: J.01</t>
  </si>
  <si>
    <t>Humanities - Non-S&amp;E Fields: J.03</t>
  </si>
  <si>
    <t>Law - Non-S&amp;E Fields: J.02</t>
  </si>
  <si>
    <t>Materials Science - Physical Sciences: F.03</t>
  </si>
  <si>
    <t>Ocean Sciences and Marine Sciences - Geosciences, Atmospheric, and Ocean Sciences C.03</t>
  </si>
  <si>
    <t>Other Geosciences, Atmospheric and Ocean Sciences - Geosciences, Atmospheric, and Ocean Sciences: C:04</t>
  </si>
  <si>
    <t>Other Non-S&amp;E Fields - Non-S&amp;E Fields: J.08</t>
  </si>
  <si>
    <t>Other Physical Sciences - Physical Sciences: F.05</t>
  </si>
  <si>
    <t>Other Sciences: I.01</t>
  </si>
  <si>
    <t>Other Social Sciences - Social Sciences: H.05</t>
  </si>
  <si>
    <t>Physics - Physical Sciences: F.04</t>
  </si>
  <si>
    <t>Political Science and Government - Social Sciences: H.03</t>
  </si>
  <si>
    <t>Social Work - Non-S&amp;E Fields: J.07</t>
  </si>
  <si>
    <t>Sociology, Demography, and Population Studies - Social Sciences: H.04</t>
  </si>
  <si>
    <t>Visual and Performing Arts - Non-S&amp;E Fields: J.04</t>
  </si>
  <si>
    <t>Basic (Fundamental) Research</t>
  </si>
  <si>
    <t>Number of Months</t>
  </si>
  <si>
    <t>Number of Spr/Sum Months</t>
  </si>
  <si>
    <t>Number of Days</t>
  </si>
  <si>
    <t>estimate of what percentage of student contracts &amp; wages would fall under the benefits requirements and multiply only that amount by the 7.6%.</t>
  </si>
  <si>
    <t xml:space="preserve"> </t>
  </si>
  <si>
    <t xml:space="preserve"> Use Kuali Research for Accurate Budget Calculations </t>
  </si>
  <si>
    <t xml:space="preserve"> (This tool is ONLY for Approximate Planning Purposes )  </t>
  </si>
  <si>
    <t xml:space="preserve">        by each one. See RAO.</t>
  </si>
  <si>
    <t xml:space="preserve">      contact RAO)</t>
  </si>
  <si>
    <t>Sept 2020</t>
  </si>
  <si>
    <t xml:space="preserve">Faculty Supplemental   (used rarely, contact RAO)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</si>
</sst>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"/>
  </numFmts>
  <fonts count="52">
    <font>
      <sz val="11"/>
      <color theme="1"/>
      <name val="Calibri"/>
      <family val="2"/>
      <scheme val="minor"/>
    </font>
    <font>
      <sz val="10"/>
      <name val="Tms Rmn"/>
    </font>
    <font>
      <b/>
      <sz val="14"/>
      <color theme="0"/>
      <name val="Cambria"/>
      <family val="1"/>
      <scheme val="major"/>
    </font>
    <font>
      <b/>
      <sz val="14"/>
      <name val="@Batang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sz val="9"/>
      <name val="BernhardMod BT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ms Rmn"/>
    </font>
    <font>
      <b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6"/>
      <name val="Times New Roman"/>
      <family val="1"/>
    </font>
    <font>
      <sz val="6"/>
      <name val="Tms Rmn"/>
    </font>
    <font>
      <b/>
      <sz val="9"/>
      <name val="Tms Rmn"/>
    </font>
    <font>
      <b/>
      <sz val="8"/>
      <name val="Times New Roman"/>
      <family val="1"/>
    </font>
    <font>
      <sz val="9"/>
      <name val="Tms Rmn"/>
    </font>
    <font>
      <b/>
      <sz val="11"/>
      <name val="Cambria"/>
      <family val="1"/>
      <scheme val="major"/>
    </font>
    <font>
      <sz val="8"/>
      <name val="Tms Rmn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0"/>
      <name val="@Batang"/>
      <family val="1"/>
    </font>
    <font>
      <i/>
      <sz val="9"/>
      <name val="Calibri"/>
      <family val="2"/>
      <scheme val="minor"/>
    </font>
    <font>
      <sz val="6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i/>
      <sz val="7"/>
      <name val="Times New Roman"/>
      <family val="1"/>
    </font>
    <font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6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5" tint="-0.249977111117893"/>
      <name val="Calibri"/>
      <family val="2"/>
      <scheme val="minor"/>
    </font>
    <font>
      <sz val="11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23" applyNumberFormat="0" applyFont="0" applyFill="0" applyAlignment="0" applyProtection="0">
      <alignment horizontal="left"/>
    </xf>
    <xf numFmtId="0" fontId="13" fillId="0" borderId="0"/>
    <xf numFmtId="44" fontId="44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6" fillId="0" borderId="29" xfId="1" applyFont="1" applyBorder="1" applyAlignment="1" applyProtection="1">
      <alignment horizontal="center"/>
    </xf>
    <xf numFmtId="0" fontId="9" fillId="0" borderId="8" xfId="1" applyFont="1" applyBorder="1" applyAlignment="1" applyProtection="1"/>
    <xf numFmtId="5" fontId="9" fillId="0" borderId="13" xfId="1" applyNumberFormat="1" applyFont="1" applyBorder="1" applyAlignment="1" applyProtection="1">
      <protection locked="0"/>
    </xf>
    <xf numFmtId="0" fontId="6" fillId="0" borderId="30" xfId="1" applyFont="1" applyBorder="1" applyAlignment="1" applyProtection="1">
      <alignment horizontal="center"/>
    </xf>
    <xf numFmtId="5" fontId="9" fillId="0" borderId="15" xfId="1" applyNumberFormat="1" applyFont="1" applyBorder="1" applyAlignment="1" applyProtection="1">
      <protection locked="0"/>
    </xf>
    <xf numFmtId="0" fontId="9" fillId="0" borderId="23" xfId="1" applyFont="1" applyBorder="1" applyAlignment="1" applyProtection="1"/>
    <xf numFmtId="5" fontId="9" fillId="0" borderId="15" xfId="1" applyNumberFormat="1" applyFont="1" applyFill="1" applyBorder="1" applyAlignment="1" applyProtection="1">
      <protection locked="0"/>
    </xf>
    <xf numFmtId="5" fontId="9" fillId="0" borderId="18" xfId="1" applyNumberFormat="1" applyFont="1" applyFill="1" applyBorder="1" applyAlignment="1" applyProtection="1">
      <protection locked="0"/>
    </xf>
    <xf numFmtId="5" fontId="9" fillId="0" borderId="1" xfId="1" applyNumberFormat="1" applyFont="1" applyFill="1" applyBorder="1" applyAlignment="1" applyProtection="1">
      <protection locked="0"/>
    </xf>
    <xf numFmtId="0" fontId="9" fillId="0" borderId="25" xfId="1" applyFont="1" applyBorder="1" applyAlignment="1"/>
    <xf numFmtId="5" fontId="9" fillId="0" borderId="1" xfId="1" applyNumberFormat="1" applyFont="1" applyBorder="1" applyAlignment="1" applyProtection="1">
      <protection locked="0"/>
    </xf>
    <xf numFmtId="5" fontId="5" fillId="2" borderId="1" xfId="1" applyNumberFormat="1" applyFont="1" applyFill="1" applyBorder="1" applyAlignment="1" applyProtection="1">
      <protection locked="0"/>
    </xf>
    <xf numFmtId="5" fontId="16" fillId="0" borderId="1" xfId="1" applyNumberFormat="1" applyFont="1" applyBorder="1" applyAlignment="1" applyProtection="1">
      <protection locked="0"/>
    </xf>
    <xf numFmtId="0" fontId="9" fillId="0" borderId="23" xfId="0" applyFont="1" applyBorder="1"/>
    <xf numFmtId="0" fontId="0" fillId="3" borderId="0" xfId="0" applyFill="1" applyBorder="1"/>
    <xf numFmtId="0" fontId="20" fillId="3" borderId="0" xfId="0" applyFont="1" applyFill="1" applyBorder="1"/>
    <xf numFmtId="0" fontId="0" fillId="3" borderId="0" xfId="0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2" fillId="3" borderId="0" xfId="0" applyFont="1" applyFill="1" applyBorder="1"/>
    <xf numFmtId="5" fontId="16" fillId="0" borderId="12" xfId="1" applyNumberFormat="1" applyFont="1" applyBorder="1" applyAlignment="1" applyProtection="1">
      <protection locked="0"/>
    </xf>
    <xf numFmtId="5" fontId="16" fillId="0" borderId="13" xfId="1" applyNumberFormat="1" applyFont="1" applyBorder="1" applyAlignment="1" applyProtection="1">
      <protection locked="0"/>
    </xf>
    <xf numFmtId="5" fontId="16" fillId="0" borderId="31" xfId="1" applyNumberFormat="1" applyFont="1" applyBorder="1" applyAlignment="1" applyProtection="1"/>
    <xf numFmtId="5" fontId="16" fillId="0" borderId="15" xfId="1" applyNumberFormat="1" applyFont="1" applyBorder="1" applyAlignment="1" applyProtection="1">
      <protection locked="0"/>
    </xf>
    <xf numFmtId="5" fontId="16" fillId="0" borderId="31" xfId="1" applyNumberFormat="1" applyFont="1" applyBorder="1" applyAlignment="1"/>
    <xf numFmtId="5" fontId="16" fillId="0" borderId="32" xfId="1" applyNumberFormat="1" applyFont="1" applyBorder="1" applyAlignment="1"/>
    <xf numFmtId="0" fontId="6" fillId="0" borderId="33" xfId="1" applyFont="1" applyBorder="1" applyAlignment="1" applyProtection="1">
      <alignment horizontal="center"/>
    </xf>
    <xf numFmtId="0" fontId="9" fillId="0" borderId="0" xfId="1" applyFont="1" applyBorder="1" applyAlignment="1" applyProtection="1"/>
    <xf numFmtId="5" fontId="16" fillId="0" borderId="34" xfId="1" applyNumberFormat="1" applyFont="1" applyBorder="1" applyAlignment="1"/>
    <xf numFmtId="5" fontId="16" fillId="0" borderId="35" xfId="1" applyNumberFormat="1" applyFont="1" applyBorder="1" applyAlignment="1"/>
    <xf numFmtId="0" fontId="6" fillId="0" borderId="16" xfId="1" applyFont="1" applyBorder="1" applyAlignment="1" applyProtection="1">
      <alignment horizontal="center"/>
    </xf>
    <xf numFmtId="0" fontId="12" fillId="0" borderId="36" xfId="1" applyFont="1" applyBorder="1" applyAlignment="1" applyProtection="1"/>
    <xf numFmtId="0" fontId="5" fillId="0" borderId="36" xfId="1" applyFont="1" applyBorder="1" applyAlignment="1" applyProtection="1"/>
    <xf numFmtId="5" fontId="16" fillId="0" borderId="17" xfId="1" applyNumberFormat="1" applyFont="1" applyBorder="1" applyAlignment="1"/>
    <xf numFmtId="5" fontId="16" fillId="0" borderId="37" xfId="1" applyNumberFormat="1" applyFont="1" applyBorder="1" applyAlignment="1"/>
    <xf numFmtId="5" fontId="16" fillId="0" borderId="20" xfId="1" applyNumberFormat="1" applyFont="1" applyBorder="1" applyAlignment="1" applyProtection="1">
      <protection locked="0"/>
    </xf>
    <xf numFmtId="5" fontId="16" fillId="0" borderId="1" xfId="0" applyNumberFormat="1" applyFont="1" applyBorder="1"/>
    <xf numFmtId="5" fontId="16" fillId="0" borderId="26" xfId="1" applyNumberFormat="1" applyFont="1" applyBorder="1" applyAlignment="1" applyProtection="1">
      <protection locked="0"/>
    </xf>
    <xf numFmtId="5" fontId="16" fillId="0" borderId="1" xfId="1" applyNumberFormat="1" applyFont="1" applyBorder="1" applyAlignment="1"/>
    <xf numFmtId="5" fontId="16" fillId="0" borderId="40" xfId="1" applyNumberFormat="1" applyFont="1" applyBorder="1" applyAlignment="1"/>
    <xf numFmtId="5" fontId="16" fillId="0" borderId="5" xfId="1" applyNumberFormat="1" applyFont="1" applyBorder="1" applyAlignment="1" applyProtection="1">
      <protection locked="0"/>
    </xf>
    <xf numFmtId="0" fontId="19" fillId="3" borderId="0" xfId="0" applyFont="1" applyFill="1" applyBorder="1"/>
    <xf numFmtId="0" fontId="16" fillId="0" borderId="23" xfId="1" applyFont="1" applyBorder="1" applyAlignment="1"/>
    <xf numFmtId="0" fontId="19" fillId="0" borderId="33" xfId="1" applyFont="1" applyBorder="1" applyAlignment="1">
      <alignment horizontal="center"/>
    </xf>
    <xf numFmtId="0" fontId="16" fillId="0" borderId="0" xfId="1" applyFont="1" applyBorder="1" applyAlignment="1"/>
    <xf numFmtId="0" fontId="9" fillId="0" borderId="0" xfId="1" applyFont="1" applyBorder="1" applyAlignment="1"/>
    <xf numFmtId="5" fontId="21" fillId="0" borderId="1" xfId="1" applyNumberFormat="1" applyFont="1" applyBorder="1" applyAlignment="1"/>
    <xf numFmtId="5" fontId="21" fillId="0" borderId="26" xfId="1" applyNumberFormat="1" applyFont="1" applyBorder="1" applyAlignment="1" applyProtection="1">
      <protection locked="0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3" xfId="0" applyBorder="1"/>
    <xf numFmtId="0" fontId="24" fillId="3" borderId="0" xfId="0" applyFont="1" applyFill="1" applyBorder="1" applyAlignment="1">
      <alignment vertical="center"/>
    </xf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3" fontId="0" fillId="2" borderId="9" xfId="0" applyNumberFormat="1" applyFill="1" applyBorder="1" applyAlignment="1">
      <alignment vertical="center"/>
    </xf>
    <xf numFmtId="37" fontId="9" fillId="0" borderId="31" xfId="1" applyNumberFormat="1" applyFont="1" applyFill="1" applyBorder="1" applyAlignment="1" applyProtection="1"/>
    <xf numFmtId="5" fontId="9" fillId="0" borderId="1" xfId="0" applyNumberFormat="1" applyFont="1" applyFill="1" applyBorder="1" applyProtection="1">
      <protection locked="0"/>
    </xf>
    <xf numFmtId="5" fontId="9" fillId="0" borderId="1" xfId="1" quotePrefix="1" applyNumberFormat="1" applyFont="1" applyFill="1" applyBorder="1" applyAlignment="1" applyProtection="1">
      <protection locked="0"/>
    </xf>
    <xf numFmtId="5" fontId="9" fillId="0" borderId="30" xfId="1" applyNumberFormat="1" applyFont="1" applyBorder="1" applyAlignment="1" applyProtection="1">
      <protection locked="0"/>
    </xf>
    <xf numFmtId="5" fontId="9" fillId="0" borderId="41" xfId="1" applyNumberFormat="1" applyFont="1" applyBorder="1" applyAlignment="1" applyProtection="1">
      <protection locked="0"/>
    </xf>
    <xf numFmtId="5" fontId="5" fillId="2" borderId="39" xfId="1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protection locked="0"/>
    </xf>
    <xf numFmtId="0" fontId="7" fillId="0" borderId="26" xfId="0" applyFont="1" applyFill="1" applyBorder="1" applyAlignment="1" applyProtection="1"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0" borderId="29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protection locked="0"/>
    </xf>
    <xf numFmtId="0" fontId="6" fillId="0" borderId="30" xfId="1" applyFont="1" applyBorder="1" applyAlignment="1" applyProtection="1">
      <alignment horizontal="center"/>
      <protection locked="0"/>
    </xf>
    <xf numFmtId="0" fontId="9" fillId="0" borderId="23" xfId="1" applyFont="1" applyBorder="1" applyAlignment="1" applyProtection="1">
      <alignment horizontal="center"/>
      <protection locked="0"/>
    </xf>
    <xf numFmtId="165" fontId="9" fillId="0" borderId="23" xfId="1" applyNumberFormat="1" applyFont="1" applyBorder="1" applyAlignment="1" applyProtection="1">
      <alignment horizontal="left"/>
      <protection locked="0"/>
    </xf>
    <xf numFmtId="0" fontId="9" fillId="0" borderId="23" xfId="1" applyFont="1" applyBorder="1" applyAlignment="1" applyProtection="1">
      <protection locked="0"/>
    </xf>
    <xf numFmtId="0" fontId="11" fillId="0" borderId="23" xfId="1" applyFont="1" applyBorder="1" applyAlignment="1" applyProtection="1">
      <alignment horizontal="center"/>
      <protection locked="0"/>
    </xf>
    <xf numFmtId="0" fontId="6" fillId="0" borderId="30" xfId="1" applyFont="1" applyFill="1" applyBorder="1" applyAlignment="1" applyProtection="1">
      <alignment horizontal="center"/>
      <protection locked="0"/>
    </xf>
    <xf numFmtId="0" fontId="9" fillId="0" borderId="23" xfId="1" applyFont="1" applyFill="1" applyBorder="1" applyAlignment="1" applyProtection="1">
      <protection locked="0"/>
    </xf>
    <xf numFmtId="0" fontId="9" fillId="0" borderId="10" xfId="1" applyFont="1" applyFill="1" applyBorder="1" applyAlignment="1" applyProtection="1">
      <protection locked="0"/>
    </xf>
    <xf numFmtId="0" fontId="9" fillId="0" borderId="11" xfId="1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protection locked="0"/>
    </xf>
    <xf numFmtId="0" fontId="6" fillId="0" borderId="16" xfId="1" applyFont="1" applyFill="1" applyBorder="1" applyAlignment="1" applyProtection="1">
      <alignment horizontal="center"/>
      <protection locked="0"/>
    </xf>
    <xf numFmtId="0" fontId="5" fillId="0" borderId="38" xfId="2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9" fillId="0" borderId="23" xfId="0" applyFont="1" applyFill="1" applyBorder="1" applyProtection="1">
      <protection locked="0"/>
    </xf>
    <xf numFmtId="0" fontId="5" fillId="0" borderId="24" xfId="1" applyFont="1" applyFill="1" applyBorder="1" applyAlignment="1" applyProtection="1">
      <protection locked="0"/>
    </xf>
    <xf numFmtId="0" fontId="9" fillId="0" borderId="25" xfId="1" applyFont="1" applyFill="1" applyBorder="1" applyAlignment="1" applyProtection="1">
      <protection locked="0"/>
    </xf>
    <xf numFmtId="0" fontId="5" fillId="0" borderId="24" xfId="1" applyFont="1" applyBorder="1" applyAlignment="1" applyProtection="1">
      <protection locked="0"/>
    </xf>
    <xf numFmtId="0" fontId="9" fillId="0" borderId="25" xfId="1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5" fontId="16" fillId="0" borderId="39" xfId="1" applyNumberFormat="1" applyFont="1" applyBorder="1" applyAlignme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23" xfId="1" applyFont="1" applyBorder="1" applyAlignment="1" applyProtection="1">
      <alignment horizontal="left" vertical="center"/>
      <protection locked="0"/>
    </xf>
    <xf numFmtId="165" fontId="10" fillId="0" borderId="23" xfId="1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protection locked="0"/>
    </xf>
    <xf numFmtId="0" fontId="32" fillId="0" borderId="0" xfId="0" applyFont="1" applyBorder="1" applyAlignment="1">
      <alignment horizontal="right" vertical="center"/>
    </xf>
    <xf numFmtId="0" fontId="33" fillId="3" borderId="0" xfId="0" applyFont="1" applyFill="1" applyBorder="1"/>
    <xf numFmtId="0" fontId="33" fillId="0" borderId="38" xfId="2" applyFont="1" applyBorder="1"/>
    <xf numFmtId="0" fontId="35" fillId="0" borderId="32" xfId="0" applyFont="1" applyBorder="1"/>
    <xf numFmtId="0" fontId="33" fillId="0" borderId="24" xfId="1" applyFont="1" applyBorder="1" applyAlignment="1"/>
    <xf numFmtId="0" fontId="35" fillId="0" borderId="25" xfId="1" applyFont="1" applyBorder="1" applyAlignment="1"/>
    <xf numFmtId="49" fontId="36" fillId="0" borderId="0" xfId="0" applyNumberFormat="1" applyFont="1" applyAlignment="1">
      <alignment horizontal="center" vertical="center"/>
    </xf>
    <xf numFmtId="0" fontId="12" fillId="0" borderId="10" xfId="1" applyFont="1" applyFill="1" applyBorder="1" applyAlignment="1" applyProtection="1">
      <protection locked="0"/>
    </xf>
    <xf numFmtId="0" fontId="10" fillId="0" borderId="43" xfId="1" applyFont="1" applyFill="1" applyBorder="1" applyAlignment="1" applyProtection="1">
      <protection locked="0"/>
    </xf>
    <xf numFmtId="0" fontId="12" fillId="0" borderId="37" xfId="1" applyFont="1" applyFill="1" applyBorder="1" applyAlignment="1" applyProtection="1">
      <protection locked="0"/>
    </xf>
    <xf numFmtId="0" fontId="10" fillId="0" borderId="44" xfId="1" applyFont="1" applyFill="1" applyBorder="1" applyAlignment="1" applyProtection="1">
      <protection locked="0"/>
    </xf>
    <xf numFmtId="0" fontId="6" fillId="0" borderId="14" xfId="1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 vertical="center"/>
    </xf>
    <xf numFmtId="0" fontId="39" fillId="0" borderId="0" xfId="0" applyFont="1"/>
    <xf numFmtId="0" fontId="27" fillId="0" borderId="0" xfId="0" applyFont="1" applyAlignment="1">
      <alignment horizontal="center"/>
    </xf>
    <xf numFmtId="0" fontId="10" fillId="0" borderId="39" xfId="1" applyFont="1" applyBorder="1" applyAlignment="1" applyProtection="1">
      <alignment horizontal="center"/>
      <protection locked="0"/>
    </xf>
    <xf numFmtId="9" fontId="9" fillId="0" borderId="26" xfId="1" applyNumberFormat="1" applyFont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/>
    <xf numFmtId="0" fontId="0" fillId="2" borderId="34" xfId="0" applyFill="1" applyBorder="1"/>
    <xf numFmtId="0" fontId="0" fillId="2" borderId="34" xfId="0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protection locked="0"/>
    </xf>
    <xf numFmtId="5" fontId="9" fillId="10" borderId="31" xfId="1" applyNumberFormat="1" applyFont="1" applyFill="1" applyBorder="1" applyAlignment="1" applyProtection="1">
      <protection locked="0"/>
    </xf>
    <xf numFmtId="5" fontId="9" fillId="10" borderId="32" xfId="1" applyNumberFormat="1" applyFont="1" applyFill="1" applyBorder="1" applyAlignment="1" applyProtection="1">
      <protection locked="0"/>
    </xf>
    <xf numFmtId="5" fontId="9" fillId="10" borderId="9" xfId="1" applyNumberFormat="1" applyFont="1" applyFill="1" applyBorder="1" applyAlignment="1" applyProtection="1">
      <protection locked="0"/>
    </xf>
    <xf numFmtId="5" fontId="9" fillId="10" borderId="34" xfId="1" applyNumberFormat="1" applyFont="1" applyFill="1" applyBorder="1" applyAlignment="1" applyProtection="1">
      <protection locked="0"/>
    </xf>
    <xf numFmtId="5" fontId="9" fillId="10" borderId="35" xfId="1" applyNumberFormat="1" applyFont="1" applyFill="1" applyBorder="1" applyAlignment="1" applyProtection="1">
      <protection locked="0"/>
    </xf>
    <xf numFmtId="5" fontId="9" fillId="10" borderId="17" xfId="1" applyNumberFormat="1" applyFont="1" applyFill="1" applyBorder="1" applyAlignment="1" applyProtection="1">
      <protection locked="0"/>
    </xf>
    <xf numFmtId="5" fontId="9" fillId="10" borderId="37" xfId="1" applyNumberFormat="1" applyFont="1" applyFill="1" applyBorder="1" applyAlignment="1" applyProtection="1">
      <protection locked="0"/>
    </xf>
    <xf numFmtId="14" fontId="8" fillId="10" borderId="1" xfId="0" applyNumberFormat="1" applyFont="1" applyFill="1" applyBorder="1" applyAlignment="1" applyProtection="1">
      <alignment horizontal="center"/>
      <protection locked="0"/>
    </xf>
    <xf numFmtId="14" fontId="8" fillId="10" borderId="28" xfId="0" applyNumberFormat="1" applyFont="1" applyFill="1" applyBorder="1" applyAlignment="1" applyProtection="1">
      <alignment horizontal="center"/>
      <protection locked="0"/>
    </xf>
    <xf numFmtId="5" fontId="9" fillId="10" borderId="12" xfId="1" applyNumberFormat="1" applyFont="1" applyFill="1" applyBorder="1" applyAlignment="1" applyProtection="1">
      <protection locked="0"/>
    </xf>
    <xf numFmtId="5" fontId="0" fillId="0" borderId="0" xfId="0" applyNumberFormat="1"/>
    <xf numFmtId="7" fontId="0" fillId="0" borderId="0" xfId="0" applyNumberFormat="1"/>
    <xf numFmtId="0" fontId="42" fillId="0" borderId="0" xfId="0" applyFont="1"/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right"/>
    </xf>
    <xf numFmtId="0" fontId="43" fillId="2" borderId="9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/>
    <xf numFmtId="164" fontId="43" fillId="0" borderId="15" xfId="0" applyNumberFormat="1" applyFont="1" applyBorder="1"/>
    <xf numFmtId="0" fontId="43" fillId="0" borderId="4" xfId="0" applyFont="1" applyBorder="1"/>
    <xf numFmtId="0" fontId="42" fillId="0" borderId="4" xfId="0" applyFont="1" applyBorder="1"/>
    <xf numFmtId="0" fontId="43" fillId="0" borderId="5" xfId="0" applyFont="1" applyBorder="1"/>
    <xf numFmtId="0" fontId="43" fillId="0" borderId="6" xfId="0" applyFont="1" applyBorder="1"/>
    <xf numFmtId="0" fontId="43" fillId="0" borderId="7" xfId="0" applyFont="1" applyBorder="1"/>
    <xf numFmtId="0" fontId="43" fillId="0" borderId="7" xfId="0" applyFont="1" applyBorder="1" applyAlignment="1">
      <alignment horizontal="right"/>
    </xf>
    <xf numFmtId="0" fontId="14" fillId="0" borderId="4" xfId="1" applyFont="1" applyBorder="1" applyAlignment="1" applyProtection="1">
      <protection locked="0"/>
    </xf>
    <xf numFmtId="0" fontId="14" fillId="0" borderId="4" xfId="1" applyFont="1" applyBorder="1" applyAlignment="1" applyProtection="1">
      <alignment horizontal="left" vertical="center"/>
      <protection locked="0"/>
    </xf>
    <xf numFmtId="0" fontId="43" fillId="0" borderId="21" xfId="0" applyFont="1" applyBorder="1"/>
    <xf numFmtId="14" fontId="8" fillId="10" borderId="9" xfId="0" applyNumberFormat="1" applyFont="1" applyFill="1" applyBorder="1" applyAlignment="1" applyProtection="1">
      <alignment horizontal="center"/>
      <protection locked="0"/>
    </xf>
    <xf numFmtId="0" fontId="43" fillId="2" borderId="15" xfId="0" applyFont="1" applyFill="1" applyBorder="1" applyAlignment="1">
      <alignment vertical="center" wrapText="1"/>
    </xf>
    <xf numFmtId="0" fontId="45" fillId="0" borderId="5" xfId="0" applyFont="1" applyBorder="1"/>
    <xf numFmtId="164" fontId="43" fillId="12" borderId="15" xfId="0" applyNumberFormat="1" applyFont="1" applyFill="1" applyBorder="1"/>
    <xf numFmtId="0" fontId="9" fillId="12" borderId="23" xfId="1" applyFont="1" applyFill="1" applyBorder="1" applyAlignment="1" applyProtection="1">
      <protection locked="0"/>
    </xf>
    <xf numFmtId="165" fontId="9" fillId="12" borderId="23" xfId="1" applyNumberFormat="1" applyFont="1" applyFill="1" applyBorder="1" applyAlignment="1" applyProtection="1">
      <alignment horizontal="left"/>
      <protection locked="0"/>
    </xf>
    <xf numFmtId="5" fontId="9" fillId="12" borderId="31" xfId="1" applyNumberFormat="1" applyFont="1" applyFill="1" applyBorder="1" applyAlignment="1" applyProtection="1">
      <protection locked="0"/>
    </xf>
    <xf numFmtId="0" fontId="9" fillId="12" borderId="23" xfId="1" applyFont="1" applyFill="1" applyBorder="1" applyAlignment="1" applyProtection="1">
      <alignment horizontal="left" vertical="center"/>
      <protection locked="0"/>
    </xf>
    <xf numFmtId="5" fontId="9" fillId="12" borderId="32" xfId="1" applyNumberFormat="1" applyFont="1" applyFill="1" applyBorder="1" applyAlignment="1" applyProtection="1">
      <protection locked="0"/>
    </xf>
    <xf numFmtId="5" fontId="9" fillId="12" borderId="15" xfId="1" applyNumberFormat="1" applyFont="1" applyFill="1" applyBorder="1" applyAlignment="1" applyProtection="1">
      <protection locked="0"/>
    </xf>
    <xf numFmtId="164" fontId="43" fillId="12" borderId="18" xfId="0" applyNumberFormat="1" applyFont="1" applyFill="1" applyBorder="1"/>
    <xf numFmtId="0" fontId="38" fillId="0" borderId="0" xfId="0" applyFont="1" applyFill="1" applyBorder="1" applyAlignment="1" applyProtection="1">
      <alignment horizontal="right"/>
      <protection locked="0"/>
    </xf>
    <xf numFmtId="0" fontId="9" fillId="11" borderId="10" xfId="1" applyFont="1" applyFill="1" applyBorder="1" applyAlignment="1" applyProtection="1">
      <alignment horizontal="left"/>
      <protection locked="0"/>
    </xf>
    <xf numFmtId="0" fontId="9" fillId="11" borderId="23" xfId="1" applyFont="1" applyFill="1" applyBorder="1" applyAlignment="1" applyProtection="1">
      <alignment horizontal="left" vertical="center"/>
      <protection locked="0"/>
    </xf>
    <xf numFmtId="5" fontId="9" fillId="11" borderId="31" xfId="1" applyNumberFormat="1" applyFont="1" applyFill="1" applyBorder="1" applyAlignment="1" applyProtection="1"/>
    <xf numFmtId="5" fontId="9" fillId="11" borderId="15" xfId="1" applyNumberFormat="1" applyFont="1" applyFill="1" applyBorder="1" applyAlignment="1" applyProtection="1"/>
    <xf numFmtId="14" fontId="8" fillId="14" borderId="1" xfId="0" applyNumberFormat="1" applyFont="1" applyFill="1" applyBorder="1" applyAlignment="1" applyProtection="1">
      <alignment horizontal="center" vertical="center"/>
      <protection locked="0"/>
    </xf>
    <xf numFmtId="5" fontId="9" fillId="14" borderId="12" xfId="1" applyNumberFormat="1" applyFont="1" applyFill="1" applyBorder="1" applyAlignment="1" applyProtection="1">
      <protection locked="0"/>
    </xf>
    <xf numFmtId="5" fontId="9" fillId="14" borderId="31" xfId="1" applyNumberFormat="1" applyFont="1" applyFill="1" applyBorder="1" applyAlignment="1" applyProtection="1">
      <protection locked="0"/>
    </xf>
    <xf numFmtId="5" fontId="9" fillId="14" borderId="9" xfId="1" applyNumberFormat="1" applyFont="1" applyFill="1" applyBorder="1" applyAlignment="1" applyProtection="1">
      <protection locked="0"/>
    </xf>
    <xf numFmtId="5" fontId="9" fillId="14" borderId="34" xfId="1" applyNumberFormat="1" applyFont="1" applyFill="1" applyBorder="1" applyAlignment="1" applyProtection="1">
      <protection locked="0"/>
    </xf>
    <xf numFmtId="5" fontId="9" fillId="14" borderId="17" xfId="1" applyNumberFormat="1" applyFont="1" applyFill="1" applyBorder="1" applyAlignment="1" applyProtection="1">
      <protection locked="0"/>
    </xf>
    <xf numFmtId="0" fontId="9" fillId="13" borderId="23" xfId="1" applyFont="1" applyFill="1" applyBorder="1" applyAlignment="1" applyProtection="1">
      <protection locked="0"/>
    </xf>
    <xf numFmtId="165" fontId="9" fillId="13" borderId="23" xfId="1" applyNumberFormat="1" applyFont="1" applyFill="1" applyBorder="1" applyAlignment="1" applyProtection="1">
      <alignment horizontal="left"/>
      <protection locked="0"/>
    </xf>
    <xf numFmtId="5" fontId="9" fillId="13" borderId="31" xfId="1" applyNumberFormat="1" applyFont="1" applyFill="1" applyBorder="1" applyAlignment="1" applyProtection="1"/>
    <xf numFmtId="5" fontId="9" fillId="13" borderId="15" xfId="1" applyNumberFormat="1" applyFont="1" applyFill="1" applyBorder="1" applyAlignment="1" applyProtection="1">
      <protection locked="0"/>
    </xf>
    <xf numFmtId="0" fontId="48" fillId="0" borderId="0" xfId="0" applyFont="1"/>
    <xf numFmtId="0" fontId="19" fillId="0" borderId="9" xfId="1" applyFont="1" applyBorder="1" applyAlignment="1">
      <alignment horizontal="center"/>
    </xf>
    <xf numFmtId="0" fontId="16" fillId="0" borderId="11" xfId="1" applyFont="1" applyBorder="1" applyAlignment="1"/>
    <xf numFmtId="165" fontId="9" fillId="0" borderId="23" xfId="1" applyNumberFormat="1" applyFont="1" applyBorder="1" applyAlignment="1" applyProtection="1">
      <alignment horizontal="left"/>
    </xf>
    <xf numFmtId="5" fontId="9" fillId="14" borderId="31" xfId="1" applyNumberFormat="1" applyFont="1" applyFill="1" applyBorder="1" applyAlignment="1" applyProtection="1"/>
    <xf numFmtId="5" fontId="9" fillId="0" borderId="15" xfId="1" applyNumberFormat="1" applyFont="1" applyBorder="1" applyAlignment="1" applyProtection="1"/>
    <xf numFmtId="5" fontId="9" fillId="0" borderId="15" xfId="1" applyNumberFormat="1" applyFont="1" applyFill="1" applyBorder="1" applyAlignment="1" applyProtection="1"/>
    <xf numFmtId="0" fontId="49" fillId="0" borderId="0" xfId="0" applyFont="1"/>
    <xf numFmtId="0" fontId="51" fillId="0" borderId="0" xfId="0" applyFont="1" applyFill="1" applyBorder="1" applyAlignment="1">
      <alignment horizontal="left" vertical="center" shrinkToFit="1"/>
    </xf>
    <xf numFmtId="0" fontId="43" fillId="2" borderId="9" xfId="0" applyFont="1" applyFill="1" applyBorder="1" applyAlignment="1">
      <alignment horizontal="center" vertical="center" wrapText="1"/>
    </xf>
    <xf numFmtId="164" fontId="43" fillId="0" borderId="15" xfId="0" applyNumberFormat="1" applyFont="1" applyBorder="1" applyProtection="1"/>
    <xf numFmtId="0" fontId="43" fillId="10" borderId="9" xfId="0" applyFont="1" applyFill="1" applyBorder="1" applyProtection="1">
      <protection locked="0"/>
    </xf>
    <xf numFmtId="164" fontId="43" fillId="10" borderId="9" xfId="0" applyNumberFormat="1" applyFont="1" applyFill="1" applyBorder="1" applyProtection="1">
      <protection locked="0"/>
    </xf>
    <xf numFmtId="166" fontId="43" fillId="10" borderId="9" xfId="0" applyNumberFormat="1" applyFont="1" applyFill="1" applyBorder="1" applyAlignment="1" applyProtection="1">
      <alignment horizontal="center"/>
      <protection locked="0"/>
    </xf>
    <xf numFmtId="0" fontId="43" fillId="14" borderId="19" xfId="0" applyFont="1" applyFill="1" applyBorder="1" applyProtection="1">
      <protection locked="0"/>
    </xf>
    <xf numFmtId="5" fontId="43" fillId="14" borderId="9" xfId="3" applyNumberFormat="1" applyFont="1" applyFill="1" applyBorder="1" applyProtection="1">
      <protection locked="0"/>
    </xf>
    <xf numFmtId="1" fontId="43" fillId="14" borderId="9" xfId="0" applyNumberFormat="1" applyFont="1" applyFill="1" applyBorder="1" applyAlignment="1" applyProtection="1">
      <alignment horizontal="center"/>
      <protection locked="0"/>
    </xf>
    <xf numFmtId="5" fontId="43" fillId="10" borderId="43" xfId="3" applyNumberFormat="1" applyFont="1" applyFill="1" applyBorder="1" applyProtection="1">
      <protection locked="0"/>
    </xf>
    <xf numFmtId="0" fontId="43" fillId="10" borderId="31" xfId="0" applyFont="1" applyFill="1" applyBorder="1" applyProtection="1">
      <protection locked="0"/>
    </xf>
    <xf numFmtId="1" fontId="43" fillId="10" borderId="9" xfId="0" applyNumberFormat="1" applyFont="1" applyFill="1" applyBorder="1" applyAlignment="1" applyProtection="1">
      <alignment horizontal="center"/>
      <protection locked="0"/>
    </xf>
    <xf numFmtId="5" fontId="43" fillId="10" borderId="9" xfId="3" applyNumberFormat="1" applyFont="1" applyFill="1" applyBorder="1" applyProtection="1">
      <protection locked="0"/>
    </xf>
    <xf numFmtId="17" fontId="3" fillId="0" borderId="0" xfId="0" applyNumberFormat="1" applyFont="1" applyBorder="1" applyAlignment="1" applyProtection="1">
      <alignment horizontal="center"/>
      <protection locked="0"/>
    </xf>
    <xf numFmtId="17" fontId="30" fillId="0" borderId="0" xfId="0" applyNumberFormat="1" applyFont="1" applyBorder="1" applyAlignment="1" applyProtection="1">
      <alignment horizontal="center"/>
      <protection locked="0"/>
    </xf>
    <xf numFmtId="0" fontId="2" fillId="6" borderId="25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4" fillId="2" borderId="24" xfId="2" applyFont="1" applyFill="1" applyBorder="1" applyAlignment="1" applyProtection="1">
      <alignment horizontal="center" vertical="center"/>
      <protection locked="0"/>
    </xf>
    <xf numFmtId="0" fontId="14" fillId="2" borderId="25" xfId="2" applyFont="1" applyFill="1" applyBorder="1" applyAlignment="1" applyProtection="1">
      <alignment horizontal="center" vertical="center"/>
      <protection locked="0"/>
    </xf>
    <xf numFmtId="0" fontId="14" fillId="2" borderId="26" xfId="2" applyFont="1" applyFill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0" fontId="5" fillId="0" borderId="25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8" fillId="9" borderId="24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23" fillId="0" borderId="24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1" fillId="7" borderId="43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textRotation="90"/>
    </xf>
    <xf numFmtId="0" fontId="47" fillId="13" borderId="24" xfId="0" applyFont="1" applyFill="1" applyBorder="1" applyAlignment="1">
      <alignment horizontal="center" vertical="center"/>
    </xf>
    <xf numFmtId="0" fontId="47" fillId="13" borderId="25" xfId="0" applyFont="1" applyFill="1" applyBorder="1" applyAlignment="1">
      <alignment horizontal="center" vertical="center"/>
    </xf>
    <xf numFmtId="0" fontId="47" fillId="13" borderId="26" xfId="0" applyFont="1" applyFill="1" applyBorder="1" applyAlignment="1">
      <alignment horizontal="center" vertical="center"/>
    </xf>
    <xf numFmtId="0" fontId="42" fillId="0" borderId="38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42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9" fontId="9" fillId="0" borderId="23" xfId="1" applyNumberFormat="1" applyFont="1" applyBorder="1" applyAlignment="1"/>
    <xf numFmtId="9" fontId="9" fillId="0" borderId="11" xfId="1" applyNumberFormat="1" applyFont="1" applyBorder="1" applyAlignment="1"/>
    <xf numFmtId="5" fontId="16" fillId="0" borderId="46" xfId="1" applyNumberFormat="1" applyFont="1" applyBorder="1" applyAlignment="1"/>
  </cellXfs>
  <cellStyles count="4">
    <cellStyle name="Currency" xfId="3" builtinId="4"/>
    <cellStyle name="Head" xfId="2" xr:uid="{00000000-0005-0000-0000-000001000000}"/>
    <cellStyle name="Item" xfId="1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1"/>
  <sheetViews>
    <sheetView tabSelected="1" workbookViewId="0">
      <selection activeCell="B18" sqref="B18"/>
    </sheetView>
  </sheetViews>
  <sheetFormatPr defaultColWidth="8.7109375" defaultRowHeight="15"/>
  <cols>
    <col min="1" max="1" width="7.5703125" customWidth="1"/>
    <col min="2" max="2" width="17.42578125" customWidth="1"/>
    <col min="3" max="3" width="9.140625" customWidth="1"/>
    <col min="4" max="4" width="11.140625" customWidth="1"/>
    <col min="5" max="5" width="11" customWidth="1"/>
    <col min="7" max="7" width="11.5703125" customWidth="1"/>
    <col min="9" max="9" width="9.7109375" customWidth="1"/>
    <col min="11" max="11" width="11" bestFit="1" customWidth="1"/>
  </cols>
  <sheetData>
    <row r="1" spans="1:11" ht="18.75" thickBot="1">
      <c r="A1" s="125">
        <v>2021</v>
      </c>
      <c r="B1" s="208" t="s">
        <v>179</v>
      </c>
      <c r="C1" s="208"/>
      <c r="D1" s="208"/>
      <c r="E1" s="208"/>
      <c r="F1" s="208"/>
      <c r="G1" s="208"/>
      <c r="H1" s="208"/>
      <c r="I1" s="243"/>
    </row>
    <row r="2" spans="1:11" ht="18.75" thickBot="1">
      <c r="A2" s="244"/>
      <c r="B2" s="245"/>
      <c r="C2" s="245"/>
      <c r="D2" s="246"/>
      <c r="E2" s="246" t="s">
        <v>180</v>
      </c>
      <c r="F2" s="246"/>
      <c r="G2" s="246"/>
      <c r="H2" s="246"/>
      <c r="I2" s="247"/>
    </row>
    <row r="3" spans="1:11" ht="18.75" thickBot="1">
      <c r="A3" s="206" t="s">
        <v>178</v>
      </c>
      <c r="B3" s="207" t="s">
        <v>178</v>
      </c>
      <c r="C3" s="71"/>
      <c r="D3" s="72" t="s">
        <v>92</v>
      </c>
      <c r="E3" s="72" t="s">
        <v>95</v>
      </c>
      <c r="F3" s="72" t="s">
        <v>96</v>
      </c>
      <c r="G3" s="72" t="s">
        <v>97</v>
      </c>
      <c r="H3" s="72" t="s">
        <v>98</v>
      </c>
      <c r="I3" s="73" t="s">
        <v>5</v>
      </c>
    </row>
    <row r="4" spans="1:11" ht="15.75" thickBot="1">
      <c r="A4" s="74"/>
      <c r="B4" s="75"/>
      <c r="C4" s="76" t="s">
        <v>6</v>
      </c>
      <c r="D4" s="175"/>
      <c r="E4" s="137"/>
      <c r="F4" s="137"/>
      <c r="G4" s="137"/>
      <c r="H4" s="137"/>
      <c r="I4" s="137"/>
    </row>
    <row r="5" spans="1:11" ht="15.75" thickBot="1">
      <c r="A5" s="77" t="s">
        <v>7</v>
      </c>
      <c r="B5" s="78"/>
      <c r="C5" s="79" t="s">
        <v>8</v>
      </c>
      <c r="D5" s="175"/>
      <c r="E5" s="138"/>
      <c r="F5" s="138"/>
      <c r="G5" s="138"/>
      <c r="H5" s="138"/>
      <c r="I5" s="138"/>
      <c r="J5" s="140"/>
    </row>
    <row r="6" spans="1:11">
      <c r="A6" s="80">
        <v>5000</v>
      </c>
      <c r="B6" s="81" t="s">
        <v>9</v>
      </c>
      <c r="C6" s="81"/>
      <c r="D6" s="176">
        <v>0</v>
      </c>
      <c r="E6" s="139">
        <v>0</v>
      </c>
      <c r="F6" s="139">
        <v>0</v>
      </c>
      <c r="G6" s="139">
        <v>0</v>
      </c>
      <c r="H6" s="139">
        <v>0</v>
      </c>
      <c r="I6" s="4">
        <f>SUM(D6:H6)</f>
        <v>0</v>
      </c>
    </row>
    <row r="7" spans="1:11" ht="15.75" thickBot="1">
      <c r="A7" s="82">
        <v>5900</v>
      </c>
      <c r="B7" s="83" t="s">
        <v>10</v>
      </c>
      <c r="C7" s="84">
        <v>0.55600000000000005</v>
      </c>
      <c r="D7" s="177">
        <f>D6*$C$7</f>
        <v>0</v>
      </c>
      <c r="E7" s="130">
        <f>E6*$C$7</f>
        <v>0</v>
      </c>
      <c r="F7" s="130">
        <f>F6*$C$7</f>
        <v>0</v>
      </c>
      <c r="G7" s="130">
        <f>G6*$C$7</f>
        <v>0</v>
      </c>
      <c r="H7" s="130">
        <f>H6*$C$7</f>
        <v>0</v>
      </c>
      <c r="I7" s="6">
        <f t="shared" ref="I7:I41" si="0">SUM(D7:H7)</f>
        <v>0</v>
      </c>
    </row>
    <row r="8" spans="1:11">
      <c r="A8" s="82">
        <v>5194</v>
      </c>
      <c r="B8" s="107" t="s">
        <v>110</v>
      </c>
      <c r="C8" s="84"/>
      <c r="D8" s="176">
        <v>0</v>
      </c>
      <c r="E8" s="139">
        <v>0</v>
      </c>
      <c r="F8" s="139">
        <v>0</v>
      </c>
      <c r="G8" s="139">
        <v>0</v>
      </c>
      <c r="H8" s="139">
        <v>0</v>
      </c>
      <c r="I8" s="6">
        <f t="shared" si="0"/>
        <v>0</v>
      </c>
    </row>
    <row r="9" spans="1:11">
      <c r="A9" s="82">
        <v>5910</v>
      </c>
      <c r="B9" s="83" t="s">
        <v>11</v>
      </c>
      <c r="C9" s="84">
        <v>0.251</v>
      </c>
      <c r="D9" s="177">
        <f>D8*$C$9</f>
        <v>0</v>
      </c>
      <c r="E9" s="130">
        <f>E8*$C$9</f>
        <v>0</v>
      </c>
      <c r="F9" s="130">
        <f>F8*$C$9</f>
        <v>0</v>
      </c>
      <c r="G9" s="130">
        <f>G8*$C$9</f>
        <v>0</v>
      </c>
      <c r="H9" s="130">
        <f>H8*$C$9</f>
        <v>0</v>
      </c>
      <c r="I9" s="6">
        <f t="shared" si="0"/>
        <v>0</v>
      </c>
    </row>
    <row r="10" spans="1:11">
      <c r="A10" s="82">
        <v>5100</v>
      </c>
      <c r="B10" s="163" t="s">
        <v>111</v>
      </c>
      <c r="C10" s="164"/>
      <c r="D10" s="165">
        <f>'Faculty Detail p.7'!E6</f>
        <v>0</v>
      </c>
      <c r="E10" s="165">
        <f>'Faculty Detail p.7'!E28</f>
        <v>0</v>
      </c>
      <c r="F10" s="165">
        <f>'Faculty Detail p.7'!E48</f>
        <v>0</v>
      </c>
      <c r="G10" s="165">
        <f>'Faculty Detail p.7'!E68</f>
        <v>0</v>
      </c>
      <c r="H10" s="167">
        <f>'Faculty Detail p.7'!E88</f>
        <v>0</v>
      </c>
      <c r="I10" s="168">
        <f t="shared" si="0"/>
        <v>0</v>
      </c>
    </row>
    <row r="11" spans="1:11">
      <c r="A11" s="82">
        <v>5910</v>
      </c>
      <c r="B11" s="83" t="s">
        <v>10</v>
      </c>
      <c r="C11" s="84">
        <v>0.496</v>
      </c>
      <c r="D11" s="177">
        <f>D10*$C$11</f>
        <v>0</v>
      </c>
      <c r="E11" s="130">
        <f>E10*$C$11</f>
        <v>0</v>
      </c>
      <c r="F11" s="130">
        <f>F10*$C$11</f>
        <v>0</v>
      </c>
      <c r="G11" s="130">
        <f>G10*$C$11</f>
        <v>0</v>
      </c>
      <c r="H11" s="130">
        <f>H10*$C$11</f>
        <v>0</v>
      </c>
      <c r="I11" s="6">
        <f t="shared" si="0"/>
        <v>0</v>
      </c>
    </row>
    <row r="12" spans="1:11">
      <c r="A12" s="82">
        <v>5260</v>
      </c>
      <c r="B12" s="163" t="s">
        <v>12</v>
      </c>
      <c r="C12" s="164"/>
      <c r="D12" s="165">
        <f>'Faculty Detail p.7'!E15</f>
        <v>0</v>
      </c>
      <c r="E12" s="165">
        <f>'Faculty Detail p.7'!E36</f>
        <v>0</v>
      </c>
      <c r="F12" s="165">
        <f>'Faculty Detail p.7'!E56</f>
        <v>0</v>
      </c>
      <c r="G12" s="165">
        <f>'Faculty Detail p.7'!E76</f>
        <v>0</v>
      </c>
      <c r="H12" s="167">
        <f>'Faculty Detail p.7'!E96</f>
        <v>0</v>
      </c>
      <c r="I12" s="168">
        <f t="shared" si="0"/>
        <v>0</v>
      </c>
      <c r="K12" s="140"/>
    </row>
    <row r="13" spans="1:11">
      <c r="A13" s="82">
        <v>5920</v>
      </c>
      <c r="B13" s="83" t="s">
        <v>10</v>
      </c>
      <c r="C13" s="84">
        <v>0.30399999999999999</v>
      </c>
      <c r="D13" s="189">
        <f>D12*$C$13</f>
        <v>0</v>
      </c>
      <c r="E13" s="130">
        <f>E12*$C$13</f>
        <v>0</v>
      </c>
      <c r="F13" s="130">
        <f>F12*$C$13</f>
        <v>0</v>
      </c>
      <c r="G13" s="130">
        <f>G12*$C$13</f>
        <v>0</v>
      </c>
      <c r="H13" s="130">
        <f>H12*$C$13</f>
        <v>0</v>
      </c>
      <c r="I13" s="6">
        <f t="shared" si="0"/>
        <v>0</v>
      </c>
    </row>
    <row r="14" spans="1:11">
      <c r="A14" s="82">
        <v>5240</v>
      </c>
      <c r="B14" s="166" t="s">
        <v>51</v>
      </c>
      <c r="C14" s="164"/>
      <c r="D14" s="165">
        <f>'Faculty Detail p.7'!E21</f>
        <v>0</v>
      </c>
      <c r="E14" s="165">
        <f>'Faculty Detail p.7'!E41</f>
        <v>0</v>
      </c>
      <c r="F14" s="165">
        <f>'Faculty Detail p.7'!E61</f>
        <v>0</v>
      </c>
      <c r="G14" s="165">
        <f>'Faculty Detail p.7'!E81</f>
        <v>0</v>
      </c>
      <c r="H14" s="167">
        <f>'Faculty Detail p.7'!E101</f>
        <v>0</v>
      </c>
      <c r="I14" s="168">
        <f>SUM(D14:H14)</f>
        <v>0</v>
      </c>
    </row>
    <row r="15" spans="1:11">
      <c r="A15" s="82"/>
      <c r="B15" s="105" t="s">
        <v>182</v>
      </c>
      <c r="C15" s="106">
        <v>7.5999999999999998E-2</v>
      </c>
      <c r="D15" s="177"/>
      <c r="E15" s="130"/>
      <c r="F15" s="130"/>
      <c r="G15" s="130"/>
      <c r="H15" s="131"/>
      <c r="I15" s="6"/>
    </row>
    <row r="16" spans="1:11">
      <c r="A16" s="82">
        <v>5300</v>
      </c>
      <c r="B16" s="85" t="s">
        <v>13</v>
      </c>
      <c r="C16" s="84"/>
      <c r="D16" s="177"/>
      <c r="E16" s="130"/>
      <c r="F16" s="130"/>
      <c r="G16" s="130"/>
      <c r="H16" s="131"/>
      <c r="I16" s="6">
        <f t="shared" si="0"/>
        <v>0</v>
      </c>
    </row>
    <row r="17" spans="1:9">
      <c r="A17" s="82">
        <v>5930</v>
      </c>
      <c r="B17" s="83" t="s">
        <v>10</v>
      </c>
      <c r="C17" s="84">
        <v>7.5999999999999998E-2</v>
      </c>
      <c r="D17" s="189">
        <f>D16*$C$17</f>
        <v>0</v>
      </c>
      <c r="E17" s="130">
        <f>E16*$C$17</f>
        <v>0</v>
      </c>
      <c r="F17" s="130">
        <f>F16*$C$17</f>
        <v>0</v>
      </c>
      <c r="G17" s="130">
        <f>G16*$C$17</f>
        <v>0</v>
      </c>
      <c r="H17" s="130">
        <f>H16*$C$17</f>
        <v>0</v>
      </c>
      <c r="I17" s="6">
        <f t="shared" si="0"/>
        <v>0</v>
      </c>
    </row>
    <row r="18" spans="1:9">
      <c r="A18" s="82">
        <v>5400</v>
      </c>
      <c r="B18" s="85" t="s">
        <v>14</v>
      </c>
      <c r="C18" s="84"/>
      <c r="D18" s="177"/>
      <c r="E18" s="130"/>
      <c r="F18" s="130"/>
      <c r="G18" s="130"/>
      <c r="H18" s="131"/>
      <c r="I18" s="6">
        <f t="shared" si="0"/>
        <v>0</v>
      </c>
    </row>
    <row r="19" spans="1:9">
      <c r="A19" s="82">
        <v>5940</v>
      </c>
      <c r="B19" s="83" t="s">
        <v>10</v>
      </c>
      <c r="C19" s="84">
        <v>0.746</v>
      </c>
      <c r="D19" s="189">
        <f>D18*$C$19</f>
        <v>0</v>
      </c>
      <c r="E19" s="130">
        <f>E18*$C$19</f>
        <v>0</v>
      </c>
      <c r="F19" s="130">
        <f>F18*$C$19</f>
        <v>0</v>
      </c>
      <c r="G19" s="130">
        <f>G18*$C$19</f>
        <v>0</v>
      </c>
      <c r="H19" s="130">
        <f>H18*$C$19</f>
        <v>0</v>
      </c>
      <c r="I19" s="6">
        <f t="shared" si="0"/>
        <v>0</v>
      </c>
    </row>
    <row r="20" spans="1:9">
      <c r="A20" s="82">
        <v>5700</v>
      </c>
      <c r="B20" s="85" t="s">
        <v>15</v>
      </c>
      <c r="C20" s="84"/>
      <c r="D20" s="177"/>
      <c r="E20" s="130"/>
      <c r="F20" s="130"/>
      <c r="G20" s="130"/>
      <c r="H20" s="131"/>
      <c r="I20" s="6">
        <f t="shared" si="0"/>
        <v>0</v>
      </c>
    </row>
    <row r="21" spans="1:9">
      <c r="A21" s="82">
        <v>5970</v>
      </c>
      <c r="B21" s="83" t="s">
        <v>10</v>
      </c>
      <c r="C21" s="84">
        <v>0.311</v>
      </c>
      <c r="D21" s="189">
        <f>D20*$C$21</f>
        <v>0</v>
      </c>
      <c r="E21" s="130">
        <f>E20*$C$21</f>
        <v>0</v>
      </c>
      <c r="F21" s="130">
        <f>F20*$C$21</f>
        <v>0</v>
      </c>
      <c r="G21" s="130">
        <f>G20*$C$21</f>
        <v>0</v>
      </c>
      <c r="H21" s="130">
        <f>H20*$C$21</f>
        <v>0</v>
      </c>
      <c r="I21" s="6">
        <f t="shared" si="0"/>
        <v>0</v>
      </c>
    </row>
    <row r="22" spans="1:9">
      <c r="A22" s="82">
        <v>5570</v>
      </c>
      <c r="B22" s="85" t="s">
        <v>16</v>
      </c>
      <c r="C22" s="84"/>
      <c r="D22" s="177"/>
      <c r="E22" s="130"/>
      <c r="F22" s="130"/>
      <c r="G22" s="130"/>
      <c r="H22" s="131"/>
      <c r="I22" s="190">
        <f>SUM(D22:H22)</f>
        <v>0</v>
      </c>
    </row>
    <row r="23" spans="1:9">
      <c r="A23" s="82">
        <v>5670</v>
      </c>
      <c r="B23" s="85" t="s">
        <v>17</v>
      </c>
      <c r="C23" s="84"/>
      <c r="D23" s="177"/>
      <c r="E23" s="130"/>
      <c r="F23" s="130"/>
      <c r="G23" s="130"/>
      <c r="H23" s="131"/>
      <c r="I23" s="6">
        <f t="shared" si="0"/>
        <v>0</v>
      </c>
    </row>
    <row r="24" spans="1:9">
      <c r="A24" s="82" t="s">
        <v>18</v>
      </c>
      <c r="B24" s="86" t="s">
        <v>60</v>
      </c>
      <c r="C24" s="84">
        <v>7.5999999999999998E-2</v>
      </c>
      <c r="D24" s="177"/>
      <c r="E24" s="130"/>
      <c r="F24" s="130"/>
      <c r="G24" s="130"/>
      <c r="H24" s="131"/>
      <c r="I24" s="6">
        <f t="shared" si="0"/>
        <v>0</v>
      </c>
    </row>
    <row r="25" spans="1:9">
      <c r="A25" s="82">
        <v>6100</v>
      </c>
      <c r="B25" s="85" t="s">
        <v>20</v>
      </c>
      <c r="C25" s="85"/>
      <c r="D25" s="177"/>
      <c r="E25" s="130"/>
      <c r="F25" s="130"/>
      <c r="G25" s="130"/>
      <c r="H25" s="131"/>
      <c r="I25" s="6">
        <f t="shared" si="0"/>
        <v>0</v>
      </c>
    </row>
    <row r="26" spans="1:9">
      <c r="A26" s="87">
        <v>8910</v>
      </c>
      <c r="B26" s="181" t="s">
        <v>108</v>
      </c>
      <c r="C26" s="182"/>
      <c r="D26" s="183">
        <f>'Consultants p.6'!C13</f>
        <v>0</v>
      </c>
      <c r="E26" s="183">
        <f>'Consultants p.6'!D13</f>
        <v>0</v>
      </c>
      <c r="F26" s="183">
        <f>'Consultants p.6'!E13</f>
        <v>0</v>
      </c>
      <c r="G26" s="183">
        <f>'Consultants p.6'!F13</f>
        <v>0</v>
      </c>
      <c r="H26" s="183">
        <f>'Consultants p.6'!G13</f>
        <v>0</v>
      </c>
      <c r="I26" s="184">
        <f t="shared" si="0"/>
        <v>0</v>
      </c>
    </row>
    <row r="27" spans="1:9" ht="13.5" customHeight="1">
      <c r="A27" s="87">
        <v>8920</v>
      </c>
      <c r="B27" s="171" t="s">
        <v>75</v>
      </c>
      <c r="C27" s="172"/>
      <c r="D27" s="173">
        <f>'SUBS p.5'!C13</f>
        <v>0</v>
      </c>
      <c r="E27" s="173">
        <f>'SUBS p.5'!D13</f>
        <v>0</v>
      </c>
      <c r="F27" s="173">
        <f>'SUBS p.5'!E13</f>
        <v>0</v>
      </c>
      <c r="G27" s="173">
        <f>'SUBS p.5'!F13</f>
        <v>0</v>
      </c>
      <c r="H27" s="173">
        <f>'SUBS p.5'!G13</f>
        <v>0</v>
      </c>
      <c r="I27" s="174">
        <f>SUM(D27:H27)</f>
        <v>0</v>
      </c>
    </row>
    <row r="28" spans="1:9">
      <c r="A28" s="87">
        <v>7000</v>
      </c>
      <c r="B28" s="88" t="s">
        <v>22</v>
      </c>
      <c r="C28" s="88"/>
      <c r="D28" s="177"/>
      <c r="E28" s="130"/>
      <c r="F28" s="130"/>
      <c r="G28" s="130"/>
      <c r="H28" s="131"/>
      <c r="I28" s="8">
        <f t="shared" si="0"/>
        <v>0</v>
      </c>
    </row>
    <row r="29" spans="1:9">
      <c r="A29" s="87">
        <v>7050</v>
      </c>
      <c r="B29" s="88" t="s">
        <v>23</v>
      </c>
      <c r="C29" s="88"/>
      <c r="D29" s="177"/>
      <c r="E29" s="130"/>
      <c r="F29" s="130"/>
      <c r="G29" s="130"/>
      <c r="H29" s="131"/>
      <c r="I29" s="8">
        <f t="shared" si="0"/>
        <v>0</v>
      </c>
    </row>
    <row r="30" spans="1:9">
      <c r="A30" s="87">
        <v>6300</v>
      </c>
      <c r="B30" s="88" t="s">
        <v>71</v>
      </c>
      <c r="C30" s="88"/>
      <c r="D30" s="177"/>
      <c r="E30" s="130"/>
      <c r="F30" s="130"/>
      <c r="G30" s="130"/>
      <c r="H30" s="131"/>
      <c r="I30" s="8">
        <f t="shared" si="0"/>
        <v>0</v>
      </c>
    </row>
    <row r="31" spans="1:9">
      <c r="A31" s="119">
        <v>8930</v>
      </c>
      <c r="B31" s="89" t="s">
        <v>53</v>
      </c>
      <c r="C31" s="90"/>
      <c r="D31" s="177"/>
      <c r="E31" s="130"/>
      <c r="F31" s="130"/>
      <c r="G31" s="130"/>
      <c r="H31" s="131"/>
      <c r="I31" s="8">
        <f t="shared" si="0"/>
        <v>0</v>
      </c>
    </row>
    <row r="32" spans="1:9">
      <c r="A32" s="119">
        <v>8905</v>
      </c>
      <c r="B32" s="89" t="s">
        <v>74</v>
      </c>
      <c r="C32" s="129" t="s">
        <v>72</v>
      </c>
      <c r="D32" s="177"/>
      <c r="E32" s="130"/>
      <c r="F32" s="130"/>
      <c r="G32" s="130"/>
      <c r="H32" s="131"/>
      <c r="I32" s="191">
        <f>SUM(D32:H32)</f>
        <v>0</v>
      </c>
    </row>
    <row r="33" spans="1:11">
      <c r="A33" s="119">
        <v>8940</v>
      </c>
      <c r="B33" s="91" t="s">
        <v>76</v>
      </c>
      <c r="C33" s="129"/>
      <c r="D33" s="178"/>
      <c r="E33" s="132"/>
      <c r="F33" s="132"/>
      <c r="G33" s="132"/>
      <c r="H33" s="132"/>
      <c r="I33" s="8">
        <f t="shared" si="0"/>
        <v>0</v>
      </c>
    </row>
    <row r="34" spans="1:11">
      <c r="A34" s="119"/>
      <c r="B34" s="115" t="s">
        <v>57</v>
      </c>
      <c r="C34" s="116" t="s">
        <v>56</v>
      </c>
      <c r="D34" s="179"/>
      <c r="E34" s="133"/>
      <c r="F34" s="133"/>
      <c r="G34" s="133"/>
      <c r="H34" s="134"/>
      <c r="I34" s="8">
        <f t="shared" si="0"/>
        <v>0</v>
      </c>
    </row>
    <row r="35" spans="1:11" ht="15.75" thickBot="1">
      <c r="A35" s="92"/>
      <c r="B35" s="117" t="s">
        <v>58</v>
      </c>
      <c r="C35" s="118" t="s">
        <v>73</v>
      </c>
      <c r="D35" s="180"/>
      <c r="E35" s="135"/>
      <c r="F35" s="135"/>
      <c r="G35" s="135"/>
      <c r="H35" s="136"/>
      <c r="I35" s="9">
        <f t="shared" si="0"/>
        <v>0</v>
      </c>
    </row>
    <row r="36" spans="1:11" ht="15.75" thickBot="1">
      <c r="A36" s="93" t="s">
        <v>26</v>
      </c>
      <c r="B36" s="94"/>
      <c r="C36" s="95"/>
      <c r="D36" s="66">
        <f>SUM(D6:D35)</f>
        <v>0</v>
      </c>
      <c r="E36" s="66">
        <f>SUM(E6:E35)</f>
        <v>0</v>
      </c>
      <c r="F36" s="66">
        <f>SUM(F6:F35)</f>
        <v>0</v>
      </c>
      <c r="G36" s="66">
        <f>SUM(G6:G35)</f>
        <v>0</v>
      </c>
      <c r="H36" s="66">
        <f>SUM(H6:H35)</f>
        <v>0</v>
      </c>
      <c r="I36" s="10">
        <f t="shared" si="0"/>
        <v>0</v>
      </c>
    </row>
    <row r="37" spans="1:11" ht="15.75" thickBot="1">
      <c r="A37" s="96" t="s">
        <v>27</v>
      </c>
      <c r="B37" s="97"/>
      <c r="C37" s="97"/>
      <c r="D37" s="67">
        <f>D36-D27-D30-D31-D32-D33-D35+'SUBS p.5'!J13</f>
        <v>0</v>
      </c>
      <c r="E37" s="67">
        <f>E36-E27-E30-E31-E32-E33-E35+'SUBS p.5'!K13</f>
        <v>0</v>
      </c>
      <c r="F37" s="67">
        <f>F36-F27-F30-F31-F32-F33-F35+'SUBS p.5'!L13</f>
        <v>0</v>
      </c>
      <c r="G37" s="67">
        <f>G36-G27-G30-G31-G32-G33-G35+'SUBS p.5'!M13</f>
        <v>0</v>
      </c>
      <c r="H37" s="67">
        <f>H36-H27-H30-H31-H32-H33-H35+'SUBS p.5'!N13</f>
        <v>0</v>
      </c>
      <c r="I37" s="10">
        <f t="shared" si="0"/>
        <v>0</v>
      </c>
    </row>
    <row r="38" spans="1:11" ht="15.75" thickBot="1">
      <c r="A38" s="98" t="s">
        <v>28</v>
      </c>
      <c r="B38" s="99"/>
      <c r="C38" s="99"/>
      <c r="D38" s="12"/>
      <c r="E38" s="12"/>
      <c r="F38" s="12"/>
      <c r="G38" s="12"/>
      <c r="H38" s="12"/>
      <c r="I38" s="12">
        <f t="shared" si="0"/>
        <v>0</v>
      </c>
      <c r="K38" s="141"/>
    </row>
    <row r="39" spans="1:11" ht="15.75" thickBot="1">
      <c r="A39" s="123">
        <v>8990</v>
      </c>
      <c r="B39" s="99" t="s">
        <v>66</v>
      </c>
      <c r="C39" s="124">
        <v>0.5</v>
      </c>
      <c r="D39" s="12">
        <f>D37*$C$39</f>
        <v>0</v>
      </c>
      <c r="E39" s="12">
        <f>E37*$C$39</f>
        <v>0</v>
      </c>
      <c r="F39" s="12">
        <f>F37*$C$39</f>
        <v>0</v>
      </c>
      <c r="G39" s="12">
        <f>G37*$C$39</f>
        <v>0</v>
      </c>
      <c r="H39" s="12">
        <f>H37*$C$39</f>
        <v>0</v>
      </c>
      <c r="I39" s="12">
        <f t="shared" si="0"/>
        <v>0</v>
      </c>
    </row>
    <row r="40" spans="1:11" ht="15.75" thickBot="1">
      <c r="A40" s="123">
        <v>8990</v>
      </c>
      <c r="B40" s="99" t="s">
        <v>67</v>
      </c>
      <c r="C40" s="124">
        <v>0.26</v>
      </c>
      <c r="D40" s="68">
        <f>D38*$C$40</f>
        <v>0</v>
      </c>
      <c r="E40" s="68">
        <f>E38*$C$40</f>
        <v>0</v>
      </c>
      <c r="F40" s="68">
        <f>F38*$C$40</f>
        <v>0</v>
      </c>
      <c r="G40" s="68">
        <f>G38*$C$40</f>
        <v>0</v>
      </c>
      <c r="H40" s="68">
        <f>H38*$C$40</f>
        <v>0</v>
      </c>
      <c r="I40" s="69">
        <f t="shared" si="0"/>
        <v>0</v>
      </c>
    </row>
    <row r="41" spans="1:11" ht="15.75" thickBot="1">
      <c r="A41" s="212" t="s">
        <v>29</v>
      </c>
      <c r="B41" s="213"/>
      <c r="C41" s="214"/>
      <c r="D41" s="70">
        <f>+D36+D39+D40</f>
        <v>0</v>
      </c>
      <c r="E41" s="70">
        <f>+E36+E39+E40</f>
        <v>0</v>
      </c>
      <c r="F41" s="70">
        <f>+F36+F39+F40</f>
        <v>0</v>
      </c>
      <c r="G41" s="70">
        <f>+G36+G39+G40</f>
        <v>0</v>
      </c>
      <c r="H41" s="70">
        <f>+H36+H39+H40</f>
        <v>0</v>
      </c>
      <c r="I41" s="13">
        <f t="shared" si="0"/>
        <v>0</v>
      </c>
    </row>
    <row r="42" spans="1:11" ht="15.75" thickBot="1">
      <c r="A42" s="100"/>
      <c r="B42" s="100"/>
      <c r="C42" s="101" t="s">
        <v>30</v>
      </c>
      <c r="D42" s="100"/>
      <c r="E42" s="100"/>
      <c r="F42" s="100"/>
      <c r="G42" s="100"/>
      <c r="H42" s="100"/>
      <c r="I42" s="100"/>
    </row>
    <row r="43" spans="1:11" ht="15.75" thickBot="1">
      <c r="A43" s="215" t="s">
        <v>31</v>
      </c>
      <c r="B43" s="216"/>
      <c r="C43" s="217"/>
      <c r="D43" s="102">
        <f>'Matching p.4'!E41</f>
        <v>0</v>
      </c>
      <c r="E43" s="102">
        <f>'Matching p.4'!F41</f>
        <v>0</v>
      </c>
      <c r="F43" s="102">
        <f>'Matching p.4'!G41</f>
        <v>0</v>
      </c>
      <c r="G43" s="102">
        <f>'Matching p.4'!H41</f>
        <v>0</v>
      </c>
      <c r="H43" s="102">
        <f>'Matching p.4'!I41</f>
        <v>0</v>
      </c>
      <c r="I43" s="14">
        <f>SUM(D43:H43)</f>
        <v>0</v>
      </c>
    </row>
    <row r="44" spans="1:11">
      <c r="A44" s="218" t="s">
        <v>32</v>
      </c>
      <c r="B44" s="218"/>
      <c r="C44" s="218"/>
      <c r="D44" s="218"/>
      <c r="E44" s="103" t="s">
        <v>68</v>
      </c>
      <c r="F44" s="100"/>
      <c r="G44" s="100"/>
      <c r="H44" s="100"/>
      <c r="I44" s="100"/>
    </row>
    <row r="45" spans="1:11">
      <c r="A45" s="100"/>
      <c r="B45" s="100"/>
      <c r="C45" s="100"/>
      <c r="D45" s="100"/>
      <c r="E45" s="103" t="s">
        <v>33</v>
      </c>
      <c r="F45" s="100"/>
      <c r="G45" s="100"/>
      <c r="H45" s="100"/>
      <c r="I45" s="100"/>
    </row>
    <row r="46" spans="1:11">
      <c r="A46" s="210" t="s">
        <v>69</v>
      </c>
      <c r="B46" s="210"/>
      <c r="C46" s="210"/>
      <c r="D46" s="210"/>
      <c r="E46" s="210"/>
      <c r="F46" s="210"/>
      <c r="G46" s="210"/>
      <c r="H46" s="210"/>
      <c r="I46" s="210"/>
    </row>
    <row r="47" spans="1:11">
      <c r="A47" s="210" t="s">
        <v>70</v>
      </c>
      <c r="B47" s="210"/>
      <c r="C47" s="210"/>
      <c r="D47" s="210"/>
      <c r="E47" s="210"/>
      <c r="F47" s="210"/>
      <c r="G47" s="210"/>
      <c r="H47" s="210"/>
      <c r="I47" s="210"/>
    </row>
    <row r="48" spans="1:11">
      <c r="A48" s="210" t="s">
        <v>177</v>
      </c>
      <c r="B48" s="210"/>
      <c r="C48" s="210"/>
      <c r="D48" s="210"/>
      <c r="E48" s="210"/>
      <c r="F48" s="210"/>
      <c r="G48" s="210"/>
      <c r="H48" s="210"/>
      <c r="I48" s="210"/>
    </row>
    <row r="49" spans="1:10">
      <c r="A49" s="211"/>
      <c r="B49" s="211"/>
      <c r="C49" s="211"/>
      <c r="D49" s="211"/>
      <c r="E49" s="211"/>
      <c r="F49" s="211"/>
      <c r="G49" s="211"/>
      <c r="H49" s="211"/>
      <c r="I49" s="211"/>
    </row>
    <row r="50" spans="1:10" ht="15.75">
      <c r="A50" s="104"/>
      <c r="B50" s="170"/>
      <c r="C50" s="209"/>
      <c r="D50" s="209"/>
      <c r="E50" s="209"/>
      <c r="F50" s="209"/>
      <c r="G50" s="209"/>
      <c r="H50" s="209"/>
      <c r="I50" s="209"/>
      <c r="J50" s="104"/>
    </row>
    <row r="51" spans="1:10">
      <c r="E51" s="122" t="s">
        <v>62</v>
      </c>
    </row>
  </sheetData>
  <sheetProtection formatCells="0" selectLockedCells="1"/>
  <mergeCells count="9">
    <mergeCell ref="C50:I50"/>
    <mergeCell ref="A48:I48"/>
    <mergeCell ref="A49:I49"/>
    <mergeCell ref="A41:C41"/>
    <mergeCell ref="A43:C43"/>
    <mergeCell ref="A44:D44"/>
    <mergeCell ref="A46:I46"/>
    <mergeCell ref="A47:I47"/>
    <mergeCell ref="B1:I1"/>
  </mergeCells>
  <phoneticPr fontId="40" type="noConversion"/>
  <pageMargins left="0.7" right="0.45" top="0.25" bottom="0.25" header="0.05" footer="0.05"/>
  <pageSetup scale="96" orientation="portrait"/>
  <ignoredErrors>
    <ignoredError sqref="I6:I13 I16:I21 I42:I45 E36:I36 I23 E27:H27 D7:H7 E28:H28 E25:H25 E23:H24 D43:H43 E13:H13 E29:H31 E33:I35 I25 I26:I31 E38:I38 I37 E37:H37 E40:I41 E39:I39 D9:H9 D11:H11 E15:H22" unlockedFormula="1"/>
    <ignoredError sqref="I24" formulaRange="1" unlocked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J53"/>
  <sheetViews>
    <sheetView showGridLines="0" zoomScale="150" zoomScaleNormal="150" zoomScalePageLayoutView="150" workbookViewId="0">
      <selection activeCell="F40" sqref="F39:F40"/>
    </sheetView>
  </sheetViews>
  <sheetFormatPr defaultColWidth="8.7109375" defaultRowHeight="15"/>
  <cols>
    <col min="3" max="3" width="17.42578125" customWidth="1"/>
    <col min="4" max="4" width="8.7109375" customWidth="1"/>
    <col min="10" max="10" width="9.7109375" customWidth="1"/>
  </cols>
  <sheetData>
    <row r="1" spans="1:10" ht="21" thickBot="1">
      <c r="A1" s="219" t="s">
        <v>34</v>
      </c>
      <c r="B1" s="220"/>
      <c r="C1" s="220"/>
      <c r="D1" s="221"/>
      <c r="E1" s="221"/>
      <c r="F1" s="221"/>
      <c r="G1" s="221"/>
      <c r="H1" s="220"/>
      <c r="I1" s="220"/>
      <c r="J1" s="222"/>
    </row>
    <row r="2" spans="1:10">
      <c r="A2" s="120"/>
      <c r="B2" s="120"/>
      <c r="C2" s="120"/>
      <c r="D2" s="227" t="s">
        <v>35</v>
      </c>
      <c r="E2" s="228"/>
      <c r="F2" s="228"/>
      <c r="G2" s="229"/>
      <c r="H2" s="120"/>
      <c r="I2" s="120"/>
      <c r="J2" s="120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6">
        <v>1</v>
      </c>
      <c r="B4" s="16" t="s">
        <v>36</v>
      </c>
      <c r="C4" s="16"/>
      <c r="D4" s="16"/>
      <c r="E4" s="16"/>
      <c r="F4" s="16"/>
      <c r="G4" s="16"/>
      <c r="H4" s="1"/>
      <c r="I4" s="108" t="s">
        <v>37</v>
      </c>
      <c r="J4" s="114" t="s">
        <v>183</v>
      </c>
    </row>
    <row r="5" spans="1:10">
      <c r="A5" s="16">
        <v>2</v>
      </c>
      <c r="B5" s="16" t="s">
        <v>38</v>
      </c>
      <c r="C5" s="16"/>
      <c r="D5" s="16"/>
      <c r="E5" s="16"/>
      <c r="F5" s="16"/>
      <c r="G5" s="16"/>
      <c r="H5" s="1"/>
      <c r="I5" s="1"/>
    </row>
    <row r="6" spans="1:10">
      <c r="A6" s="16">
        <v>3</v>
      </c>
      <c r="B6" s="16" t="s">
        <v>39</v>
      </c>
      <c r="C6" s="16"/>
      <c r="D6" s="16"/>
      <c r="E6" s="16"/>
      <c r="F6" s="16"/>
      <c r="G6" s="16"/>
      <c r="H6" s="1"/>
      <c r="I6" s="1"/>
    </row>
    <row r="7" spans="1:10">
      <c r="A7" s="16">
        <v>4</v>
      </c>
      <c r="B7" s="16" t="s">
        <v>40</v>
      </c>
      <c r="C7" s="16"/>
      <c r="D7" s="16"/>
      <c r="E7" s="16"/>
      <c r="F7" s="16"/>
      <c r="G7" s="16"/>
      <c r="H7" s="1"/>
      <c r="I7" s="1"/>
    </row>
    <row r="8" spans="1:10">
      <c r="A8" s="16"/>
      <c r="B8" s="16" t="s">
        <v>41</v>
      </c>
      <c r="C8" s="16"/>
      <c r="D8" s="16"/>
      <c r="E8" s="16"/>
      <c r="F8" s="16"/>
      <c r="G8" s="16"/>
      <c r="H8" s="1"/>
      <c r="I8" s="1"/>
    </row>
    <row r="9" spans="1:10">
      <c r="A9" s="16"/>
      <c r="B9" s="16" t="s">
        <v>77</v>
      </c>
      <c r="C9" s="16"/>
      <c r="D9" s="16"/>
      <c r="E9" s="16"/>
      <c r="F9" s="16"/>
      <c r="G9" s="16"/>
      <c r="H9" s="1"/>
      <c r="I9" s="1"/>
    </row>
    <row r="10" spans="1:10">
      <c r="A10" s="16">
        <v>5</v>
      </c>
      <c r="B10" s="109" t="s">
        <v>54</v>
      </c>
      <c r="C10" s="16"/>
      <c r="D10" s="16"/>
      <c r="E10" s="16"/>
      <c r="F10" s="16"/>
      <c r="G10" s="16"/>
      <c r="H10" s="1"/>
    </row>
    <row r="11" spans="1:10" ht="15.75" thickBot="1">
      <c r="A11" s="16"/>
      <c r="B11" s="17"/>
      <c r="C11" s="16"/>
      <c r="D11" s="16"/>
      <c r="E11" s="16"/>
      <c r="F11" s="16"/>
      <c r="G11" s="16"/>
      <c r="H11" s="1"/>
    </row>
    <row r="12" spans="1:10" ht="15.75" thickBot="1">
      <c r="A12" s="18"/>
      <c r="B12" s="19"/>
      <c r="C12" s="223" t="s">
        <v>7</v>
      </c>
      <c r="D12" s="224"/>
      <c r="E12" s="20" t="s">
        <v>0</v>
      </c>
      <c r="F12" s="20" t="s">
        <v>1</v>
      </c>
      <c r="G12" s="20" t="s">
        <v>2</v>
      </c>
      <c r="H12" s="20" t="s">
        <v>3</v>
      </c>
      <c r="I12" s="20" t="s">
        <v>4</v>
      </c>
      <c r="J12" s="21" t="s">
        <v>5</v>
      </c>
    </row>
    <row r="13" spans="1:10">
      <c r="A13" s="22"/>
      <c r="B13" s="2">
        <v>5000</v>
      </c>
      <c r="C13" s="3" t="s">
        <v>9</v>
      </c>
      <c r="D13" s="3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f>SUM(E13:I13)</f>
        <v>0</v>
      </c>
    </row>
    <row r="14" spans="1:10" ht="15.75" thickBot="1">
      <c r="A14" s="16"/>
      <c r="B14" s="5">
        <v>5900</v>
      </c>
      <c r="C14" s="83" t="s">
        <v>10</v>
      </c>
      <c r="D14" s="84">
        <f>'Budget p.3'!C7</f>
        <v>0.55600000000000005</v>
      </c>
      <c r="E14" s="25">
        <f>E13*$D$14</f>
        <v>0</v>
      </c>
      <c r="F14" s="25">
        <f>F13*$D$14</f>
        <v>0</v>
      </c>
      <c r="G14" s="25">
        <f>G13*$D$14</f>
        <v>0</v>
      </c>
      <c r="H14" s="25">
        <f>H13*$D$14</f>
        <v>0</v>
      </c>
      <c r="I14" s="25">
        <f>I13*$D$14</f>
        <v>0</v>
      </c>
      <c r="J14" s="26">
        <f t="shared" ref="J14:J41" si="0">SUM(E14:I14)</f>
        <v>0</v>
      </c>
    </row>
    <row r="15" spans="1:10">
      <c r="A15" s="16"/>
      <c r="B15" s="5">
        <v>5194</v>
      </c>
      <c r="C15" s="107" t="s">
        <v>52</v>
      </c>
      <c r="D15" s="84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6">
        <f t="shared" si="0"/>
        <v>0</v>
      </c>
    </row>
    <row r="16" spans="1:10" ht="15.75" thickBot="1">
      <c r="A16" s="16"/>
      <c r="B16" s="5">
        <v>5910</v>
      </c>
      <c r="C16" s="83" t="s">
        <v>11</v>
      </c>
      <c r="D16" s="188">
        <f>'Budget p.3'!C9</f>
        <v>0.251</v>
      </c>
      <c r="E16" s="25">
        <f>E15*$D$16</f>
        <v>0</v>
      </c>
      <c r="F16" s="25">
        <f>F15*$D$16</f>
        <v>0</v>
      </c>
      <c r="G16" s="25">
        <f>G15*$D$16</f>
        <v>0</v>
      </c>
      <c r="H16" s="25">
        <f>H15*$D$16</f>
        <v>0</v>
      </c>
      <c r="I16" s="25">
        <f>I15*$D$16</f>
        <v>0</v>
      </c>
      <c r="J16" s="26">
        <f t="shared" ref="J16" si="1">SUM(E16:I16)</f>
        <v>0</v>
      </c>
    </row>
    <row r="17" spans="1:10">
      <c r="A17" s="16"/>
      <c r="B17" s="5">
        <v>5100</v>
      </c>
      <c r="C17" s="85" t="s">
        <v>113</v>
      </c>
      <c r="D17" s="84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6">
        <f t="shared" ref="J17:J18" si="2">SUM(E17:I17)</f>
        <v>0</v>
      </c>
    </row>
    <row r="18" spans="1:10" ht="15.75" thickBot="1">
      <c r="A18" s="16"/>
      <c r="B18" s="5">
        <v>5910</v>
      </c>
      <c r="C18" s="83" t="s">
        <v>10</v>
      </c>
      <c r="D18" s="188">
        <f>'Budget p.3'!C11</f>
        <v>0.496</v>
      </c>
      <c r="E18" s="25">
        <f>E17*D18</f>
        <v>0</v>
      </c>
      <c r="F18" s="25">
        <f>F17*$D$18</f>
        <v>0</v>
      </c>
      <c r="G18" s="25">
        <f>G17*$D$18</f>
        <v>0</v>
      </c>
      <c r="H18" s="25">
        <f>H17*$D$18</f>
        <v>0</v>
      </c>
      <c r="I18" s="25">
        <f>I17*$D$18</f>
        <v>0</v>
      </c>
      <c r="J18" s="26">
        <f t="shared" si="2"/>
        <v>0</v>
      </c>
    </row>
    <row r="19" spans="1:10">
      <c r="A19" s="16"/>
      <c r="B19" s="5">
        <v>5300</v>
      </c>
      <c r="C19" s="85" t="s">
        <v>13</v>
      </c>
      <c r="D19" s="84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6">
        <f t="shared" si="0"/>
        <v>0</v>
      </c>
    </row>
    <row r="20" spans="1:10" ht="15.75" thickBot="1">
      <c r="A20" s="16"/>
      <c r="B20" s="5">
        <v>5930</v>
      </c>
      <c r="C20" s="83" t="s">
        <v>10</v>
      </c>
      <c r="D20" s="84">
        <f>'Budget p.3'!C17</f>
        <v>7.5999999999999998E-2</v>
      </c>
      <c r="E20" s="25">
        <f>E19*$D$20</f>
        <v>0</v>
      </c>
      <c r="F20" s="25">
        <f>F19*$D$20</f>
        <v>0</v>
      </c>
      <c r="G20" s="25">
        <f>G19*$D$20</f>
        <v>0</v>
      </c>
      <c r="H20" s="25">
        <f>H19*$D$20</f>
        <v>0</v>
      </c>
      <c r="I20" s="25">
        <f>I19*$D$20</f>
        <v>0</v>
      </c>
      <c r="J20" s="26">
        <f t="shared" si="0"/>
        <v>0</v>
      </c>
    </row>
    <row r="21" spans="1:10">
      <c r="A21" s="16"/>
      <c r="B21" s="5">
        <v>5400</v>
      </c>
      <c r="C21" s="85" t="s">
        <v>14</v>
      </c>
      <c r="D21" s="84"/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6">
        <f t="shared" si="0"/>
        <v>0</v>
      </c>
    </row>
    <row r="22" spans="1:10" ht="15.75" thickBot="1">
      <c r="A22" s="16"/>
      <c r="B22" s="5">
        <v>5940</v>
      </c>
      <c r="C22" s="83" t="s">
        <v>10</v>
      </c>
      <c r="D22" s="84">
        <f>'Budget p.3'!C19</f>
        <v>0.746</v>
      </c>
      <c r="E22" s="25">
        <f>E21*$D$22</f>
        <v>0</v>
      </c>
      <c r="F22" s="25">
        <f>F21*$D$22</f>
        <v>0</v>
      </c>
      <c r="G22" s="25">
        <f>G21*$D$22</f>
        <v>0</v>
      </c>
      <c r="H22" s="25">
        <f>H21*$D$22</f>
        <v>0</v>
      </c>
      <c r="I22" s="25">
        <f>I21*$D$22</f>
        <v>0</v>
      </c>
      <c r="J22" s="26">
        <f t="shared" si="0"/>
        <v>0</v>
      </c>
    </row>
    <row r="23" spans="1:10">
      <c r="A23" s="16"/>
      <c r="B23" s="5">
        <v>5700</v>
      </c>
      <c r="C23" s="85" t="s">
        <v>15</v>
      </c>
      <c r="D23" s="84"/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6">
        <f t="shared" si="0"/>
        <v>0</v>
      </c>
    </row>
    <row r="24" spans="1:10">
      <c r="A24" s="16"/>
      <c r="B24" s="5">
        <v>5970</v>
      </c>
      <c r="C24" s="83" t="s">
        <v>10</v>
      </c>
      <c r="D24" s="84">
        <f>'Budget p.3'!C21</f>
        <v>0.311</v>
      </c>
      <c r="E24" s="25">
        <f>E23*$D$24</f>
        <v>0</v>
      </c>
      <c r="F24" s="25">
        <f>F23*$D$24</f>
        <v>0</v>
      </c>
      <c r="G24" s="25">
        <f>G23*$D$24</f>
        <v>0</v>
      </c>
      <c r="H24" s="25">
        <f>H23*$D$24</f>
        <v>0</v>
      </c>
      <c r="I24" s="25">
        <f>I23*$D$24</f>
        <v>0</v>
      </c>
      <c r="J24" s="26">
        <f t="shared" si="0"/>
        <v>0</v>
      </c>
    </row>
    <row r="25" spans="1:10">
      <c r="A25" s="16"/>
      <c r="B25" s="5">
        <v>5570</v>
      </c>
      <c r="C25" s="85" t="s">
        <v>16</v>
      </c>
      <c r="D25" s="84"/>
      <c r="E25" s="27"/>
      <c r="F25" s="27"/>
      <c r="G25" s="27"/>
      <c r="H25" s="27"/>
      <c r="I25" s="28"/>
      <c r="J25" s="26">
        <f t="shared" si="0"/>
        <v>0</v>
      </c>
    </row>
    <row r="26" spans="1:10">
      <c r="A26" s="16"/>
      <c r="B26" s="5">
        <v>5670</v>
      </c>
      <c r="C26" s="85" t="s">
        <v>17</v>
      </c>
      <c r="D26" s="84"/>
      <c r="E26" s="27"/>
      <c r="F26" s="27"/>
      <c r="G26" s="27"/>
      <c r="H26" s="27"/>
      <c r="I26" s="28"/>
      <c r="J26" s="26">
        <f t="shared" si="0"/>
        <v>0</v>
      </c>
    </row>
    <row r="27" spans="1:10">
      <c r="A27" s="16"/>
      <c r="B27" s="5" t="s">
        <v>18</v>
      </c>
      <c r="C27" s="86" t="s">
        <v>19</v>
      </c>
      <c r="D27" s="84">
        <f>'Budget p.3'!C24</f>
        <v>7.5999999999999998E-2</v>
      </c>
      <c r="E27" s="25"/>
      <c r="F27" s="27"/>
      <c r="G27" s="27"/>
      <c r="H27" s="27"/>
      <c r="I27" s="28"/>
      <c r="J27" s="26">
        <f t="shared" si="0"/>
        <v>0</v>
      </c>
    </row>
    <row r="28" spans="1:10">
      <c r="A28" s="16"/>
      <c r="B28" s="5">
        <v>6100</v>
      </c>
      <c r="C28" s="85" t="s">
        <v>20</v>
      </c>
      <c r="D28" s="85"/>
      <c r="E28" s="27"/>
      <c r="F28" s="27"/>
      <c r="G28" s="27"/>
      <c r="H28" s="27"/>
      <c r="I28" s="28"/>
      <c r="J28" s="26">
        <f t="shared" si="0"/>
        <v>0</v>
      </c>
    </row>
    <row r="29" spans="1:10">
      <c r="A29" s="16"/>
      <c r="B29" s="5">
        <v>6125</v>
      </c>
      <c r="C29" s="85" t="s">
        <v>21</v>
      </c>
      <c r="D29" s="85"/>
      <c r="E29" s="27"/>
      <c r="F29" s="27"/>
      <c r="G29" s="27"/>
      <c r="H29" s="27"/>
      <c r="I29" s="28"/>
      <c r="J29" s="26">
        <f t="shared" si="0"/>
        <v>0</v>
      </c>
    </row>
    <row r="30" spans="1:10">
      <c r="A30" s="16"/>
      <c r="B30" s="5">
        <v>7000</v>
      </c>
      <c r="C30" s="7" t="s">
        <v>22</v>
      </c>
      <c r="D30" s="7"/>
      <c r="E30" s="27"/>
      <c r="F30" s="27"/>
      <c r="G30" s="27"/>
      <c r="H30" s="27"/>
      <c r="I30" s="28"/>
      <c r="J30" s="26">
        <f t="shared" si="0"/>
        <v>0</v>
      </c>
    </row>
    <row r="31" spans="1:10">
      <c r="A31" s="16"/>
      <c r="B31" s="5">
        <v>7050</v>
      </c>
      <c r="C31" s="7" t="s">
        <v>23</v>
      </c>
      <c r="D31" s="7"/>
      <c r="E31" s="27"/>
      <c r="F31" s="27"/>
      <c r="G31" s="27"/>
      <c r="H31" s="27"/>
      <c r="I31" s="28"/>
      <c r="J31" s="26">
        <f t="shared" si="0"/>
        <v>0</v>
      </c>
    </row>
    <row r="32" spans="1:10">
      <c r="A32" s="16"/>
      <c r="B32" s="5">
        <v>6300</v>
      </c>
      <c r="C32" s="7" t="s">
        <v>86</v>
      </c>
      <c r="D32" s="7"/>
      <c r="E32" s="27"/>
      <c r="F32" s="27"/>
      <c r="G32" s="27"/>
      <c r="H32" s="27"/>
      <c r="I32" s="28"/>
      <c r="J32" s="26">
        <f t="shared" si="0"/>
        <v>0</v>
      </c>
    </row>
    <row r="33" spans="1:10">
      <c r="A33" s="16"/>
      <c r="B33" s="29">
        <v>8930</v>
      </c>
      <c r="C33" s="30" t="s">
        <v>24</v>
      </c>
      <c r="D33" s="30"/>
      <c r="E33" s="31"/>
      <c r="F33" s="31"/>
      <c r="G33" s="31"/>
      <c r="H33" s="31"/>
      <c r="I33" s="32"/>
      <c r="J33" s="26">
        <f t="shared" si="0"/>
        <v>0</v>
      </c>
    </row>
    <row r="34" spans="1:10" ht="15.75" thickBot="1">
      <c r="A34" s="16"/>
      <c r="B34" s="33"/>
      <c r="C34" s="34" t="s">
        <v>25</v>
      </c>
      <c r="D34" s="35"/>
      <c r="E34" s="36"/>
      <c r="F34" s="36"/>
      <c r="G34" s="36"/>
      <c r="H34" s="36"/>
      <c r="I34" s="37"/>
      <c r="J34" s="38">
        <f t="shared" si="0"/>
        <v>0</v>
      </c>
    </row>
    <row r="35" spans="1:10" ht="15.75" thickBot="1">
      <c r="A35" s="16"/>
      <c r="B35" s="110" t="s">
        <v>26</v>
      </c>
      <c r="C35" s="111"/>
      <c r="D35" s="15"/>
      <c r="E35" s="39">
        <f>SUM(E13:E34)</f>
        <v>0</v>
      </c>
      <c r="F35" s="39">
        <f>SUM(F13:F34)</f>
        <v>0</v>
      </c>
      <c r="G35" s="39">
        <f>SUM(G13:G34)</f>
        <v>0</v>
      </c>
      <c r="H35" s="39">
        <f>SUM(H13:H34)</f>
        <v>0</v>
      </c>
      <c r="I35" s="39">
        <f>SUM(I13:I34)</f>
        <v>0</v>
      </c>
      <c r="J35" s="40">
        <f t="shared" si="0"/>
        <v>0</v>
      </c>
    </row>
    <row r="36" spans="1:10" ht="15.75" thickBot="1">
      <c r="A36" s="16"/>
      <c r="B36" s="112" t="s">
        <v>27</v>
      </c>
      <c r="C36" s="113"/>
      <c r="D36" s="11"/>
      <c r="E36" s="41">
        <f>E35-E32-E33</f>
        <v>0</v>
      </c>
      <c r="F36" s="41">
        <f>F35-F32-F33</f>
        <v>0</v>
      </c>
      <c r="G36" s="41">
        <f>G35-G32-G33</f>
        <v>0</v>
      </c>
      <c r="H36" s="41">
        <f>H35-H32-H33</f>
        <v>0</v>
      </c>
      <c r="I36" s="41">
        <f>I35-I32-I33</f>
        <v>0</v>
      </c>
      <c r="J36" s="40">
        <f t="shared" si="0"/>
        <v>0</v>
      </c>
    </row>
    <row r="37" spans="1:10" ht="15.75" thickBot="1">
      <c r="A37" s="16"/>
      <c r="B37" s="112" t="s">
        <v>28</v>
      </c>
      <c r="C37" s="113"/>
      <c r="D37" s="11"/>
      <c r="E37" s="42"/>
      <c r="F37" s="42"/>
      <c r="G37" s="42"/>
      <c r="H37" s="42"/>
      <c r="I37" s="42"/>
      <c r="J37" s="43">
        <f t="shared" si="0"/>
        <v>0</v>
      </c>
    </row>
    <row r="38" spans="1:10" ht="15.75" thickBot="1">
      <c r="A38" s="44"/>
      <c r="B38" s="46">
        <v>8990</v>
      </c>
      <c r="C38" s="45" t="s">
        <v>44</v>
      </c>
      <c r="D38" s="248">
        <v>0.5</v>
      </c>
      <c r="E38" s="41">
        <f>0.5*E36</f>
        <v>0</v>
      </c>
      <c r="F38" s="41">
        <f>0.5*F36</f>
        <v>0</v>
      </c>
      <c r="G38" s="41">
        <f>0.5*G36</f>
        <v>0</v>
      </c>
      <c r="H38" s="41">
        <f>0.5*H36</f>
        <v>0</v>
      </c>
      <c r="I38" s="41">
        <f>0.5*I36</f>
        <v>0</v>
      </c>
      <c r="J38" s="40">
        <f t="shared" si="0"/>
        <v>0</v>
      </c>
    </row>
    <row r="39" spans="1:10" ht="15.75" thickBot="1">
      <c r="A39" s="44"/>
      <c r="B39" s="186">
        <v>8990</v>
      </c>
      <c r="C39" s="187" t="s">
        <v>45</v>
      </c>
      <c r="D39" s="249">
        <v>0.26</v>
      </c>
      <c r="E39" s="42">
        <f>E36*0.26</f>
        <v>0</v>
      </c>
      <c r="F39" s="250">
        <f>F36*0.26</f>
        <v>0</v>
      </c>
      <c r="G39" s="250">
        <f>G36*0.26</f>
        <v>0</v>
      </c>
      <c r="H39" s="250">
        <f>H36*0.26</f>
        <v>0</v>
      </c>
      <c r="I39" s="250">
        <f>I36*0.26</f>
        <v>0</v>
      </c>
      <c r="J39" s="40">
        <f t="shared" si="0"/>
        <v>0</v>
      </c>
    </row>
    <row r="40" spans="1:10" ht="15.75" thickBot="1">
      <c r="A40" s="16"/>
      <c r="B40" s="46">
        <v>8990</v>
      </c>
      <c r="C40" s="47" t="s">
        <v>112</v>
      </c>
      <c r="D40" s="48"/>
      <c r="E40" s="41">
        <v>0</v>
      </c>
      <c r="F40" s="42">
        <f>F37*0.26</f>
        <v>0</v>
      </c>
      <c r="G40" s="42">
        <f>G37*0.26</f>
        <v>0</v>
      </c>
      <c r="H40" s="42">
        <f>H37*0.26</f>
        <v>0</v>
      </c>
      <c r="I40" s="42">
        <f>I37*0.26</f>
        <v>0</v>
      </c>
      <c r="J40" s="43">
        <f t="shared" si="0"/>
        <v>0</v>
      </c>
    </row>
    <row r="41" spans="1:10" ht="15.75" thickBot="1">
      <c r="A41" s="17"/>
      <c r="B41" s="225" t="s">
        <v>42</v>
      </c>
      <c r="C41" s="226"/>
      <c r="D41" s="226"/>
      <c r="E41" s="49">
        <f>+E35+E38+E40</f>
        <v>0</v>
      </c>
      <c r="F41" s="49">
        <f>+F35+F38+F40</f>
        <v>0</v>
      </c>
      <c r="G41" s="49">
        <f>+G35+G38+G40</f>
        <v>0</v>
      </c>
      <c r="H41" s="49">
        <f>+H35+H38+H40</f>
        <v>0</v>
      </c>
      <c r="I41" s="49">
        <f>+I35+I38+I40</f>
        <v>0</v>
      </c>
      <c r="J41" s="50">
        <f t="shared" si="0"/>
        <v>0</v>
      </c>
    </row>
    <row r="42" spans="1:10">
      <c r="A42" s="51"/>
      <c r="B42" s="52"/>
      <c r="C42" s="51"/>
      <c r="D42" s="51"/>
      <c r="E42" s="51"/>
      <c r="F42" s="53"/>
      <c r="G42" s="53"/>
      <c r="H42" s="51"/>
      <c r="I42" s="51"/>
      <c r="J42" s="54"/>
    </row>
    <row r="43" spans="1:10">
      <c r="A43" s="51"/>
      <c r="B43" s="51"/>
      <c r="C43" s="51"/>
      <c r="D43" s="51"/>
      <c r="E43" s="51"/>
      <c r="F43" s="53"/>
      <c r="G43" s="53"/>
      <c r="H43" s="51"/>
      <c r="I43" s="51"/>
      <c r="J43" s="54"/>
    </row>
    <row r="44" spans="1:10">
      <c r="A44" s="51"/>
      <c r="B44" s="51"/>
      <c r="C44" s="51"/>
      <c r="D44" s="51"/>
      <c r="E44" s="51"/>
      <c r="F44" s="53"/>
      <c r="G44" s="53"/>
      <c r="H44" s="58"/>
      <c r="I44" s="54"/>
      <c r="J44" s="54"/>
    </row>
    <row r="45" spans="1:10">
      <c r="A45" s="51"/>
      <c r="B45" s="51"/>
      <c r="C45" s="51"/>
      <c r="D45" s="51"/>
      <c r="E45" s="51"/>
      <c r="F45" s="51"/>
      <c r="G45" s="51"/>
      <c r="H45" s="54"/>
      <c r="I45" s="54"/>
      <c r="J45" s="54"/>
    </row>
    <row r="46" spans="1:10">
      <c r="A46" s="51" t="s">
        <v>43</v>
      </c>
      <c r="B46" s="51"/>
      <c r="C46" s="51"/>
      <c r="D46" s="51"/>
      <c r="E46" s="51"/>
      <c r="F46" s="51"/>
      <c r="G46" s="51"/>
      <c r="H46" s="54"/>
      <c r="I46" s="54"/>
      <c r="J46" s="54"/>
    </row>
    <row r="47" spans="1:10">
      <c r="A47" s="51"/>
      <c r="B47" s="56"/>
      <c r="C47" s="56"/>
      <c r="D47" s="56"/>
      <c r="E47" s="56"/>
      <c r="F47" s="56"/>
      <c r="G47" s="56"/>
      <c r="H47" s="55"/>
      <c r="I47" s="55"/>
      <c r="J47" s="55"/>
    </row>
    <row r="48" spans="1:10">
      <c r="A48" s="53"/>
      <c r="B48" s="55"/>
      <c r="C48" s="55"/>
      <c r="D48" s="55"/>
      <c r="E48" s="55"/>
      <c r="F48" s="55"/>
      <c r="G48" s="55"/>
      <c r="H48" s="55"/>
      <c r="I48" s="55"/>
      <c r="J48" s="55"/>
    </row>
    <row r="49" spans="2:10">
      <c r="B49" s="57"/>
      <c r="C49" s="57"/>
      <c r="D49" s="57"/>
      <c r="E49" s="57"/>
      <c r="F49" s="57"/>
      <c r="G49" s="57"/>
      <c r="H49" s="57"/>
      <c r="I49" s="57"/>
      <c r="J49" s="57"/>
    </row>
    <row r="50" spans="2:10">
      <c r="B50" s="59"/>
      <c r="C50" s="59"/>
      <c r="D50" s="59"/>
      <c r="E50" s="59"/>
      <c r="F50" s="59"/>
      <c r="G50" s="59"/>
      <c r="H50" s="59"/>
      <c r="I50" s="59"/>
      <c r="J50" s="59"/>
    </row>
    <row r="53" spans="2:10">
      <c r="F53" s="122" t="s">
        <v>63</v>
      </c>
    </row>
  </sheetData>
  <mergeCells count="4">
    <mergeCell ref="A1:J1"/>
    <mergeCell ref="C12:D12"/>
    <mergeCell ref="B41:D41"/>
    <mergeCell ref="D2:G2"/>
  </mergeCells>
  <phoneticPr fontId="40" type="noConversion"/>
  <pageMargins left="0.7" right="0.45" top="0.25" bottom="0.25" header="0.05" footer="0.05"/>
  <pageSetup scale="90" fitToHeight="0" orientation="portrait"/>
  <ignoredErrors>
    <ignoredError sqref="J40:J41 J13:J15 D14:D15 J28:J38 J19:J26 D19:D27" unlockedFormula="1"/>
    <ignoredError sqref="J27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39997558519241921"/>
    <pageSetUpPr fitToPage="1"/>
  </sheetPr>
  <dimension ref="A1:O43"/>
  <sheetViews>
    <sheetView topLeftCell="B1" workbookViewId="0">
      <selection activeCell="D19" sqref="D19"/>
    </sheetView>
  </sheetViews>
  <sheetFormatPr defaultColWidth="8.7109375" defaultRowHeight="15"/>
  <cols>
    <col min="1" max="1" width="4.42578125" customWidth="1"/>
    <col min="2" max="2" width="27.42578125" customWidth="1"/>
    <col min="3" max="8" width="10" customWidth="1"/>
    <col min="10" max="15" width="10" customWidth="1"/>
  </cols>
  <sheetData>
    <row r="1" spans="1:15" ht="21.75" thickBot="1">
      <c r="B1" s="230" t="s">
        <v>55</v>
      </c>
      <c r="C1" s="231"/>
      <c r="D1" s="231"/>
      <c r="E1" s="231"/>
      <c r="F1" s="231"/>
      <c r="G1" s="231"/>
      <c r="H1" s="232"/>
      <c r="J1" s="230" t="s">
        <v>46</v>
      </c>
      <c r="K1" s="231"/>
      <c r="L1" s="231"/>
      <c r="M1" s="231"/>
      <c r="N1" s="231"/>
      <c r="O1" s="232"/>
    </row>
    <row r="2" spans="1:15">
      <c r="B2" s="126" t="s">
        <v>49</v>
      </c>
      <c r="C2" s="127" t="s">
        <v>0</v>
      </c>
      <c r="D2" s="127" t="s">
        <v>1</v>
      </c>
      <c r="E2" s="127" t="s">
        <v>2</v>
      </c>
      <c r="F2" s="127" t="s">
        <v>3</v>
      </c>
      <c r="G2" s="127" t="s">
        <v>4</v>
      </c>
      <c r="H2" s="128" t="s">
        <v>47</v>
      </c>
      <c r="I2" s="233" t="s">
        <v>50</v>
      </c>
      <c r="J2" s="127" t="s">
        <v>0</v>
      </c>
      <c r="K2" s="127" t="s">
        <v>1</v>
      </c>
      <c r="L2" s="127" t="s">
        <v>2</v>
      </c>
      <c r="M2" s="127" t="s">
        <v>3</v>
      </c>
      <c r="N2" s="127" t="s">
        <v>4</v>
      </c>
      <c r="O2" s="128" t="s">
        <v>47</v>
      </c>
    </row>
    <row r="3" spans="1:15">
      <c r="A3" s="60">
        <v>1</v>
      </c>
      <c r="B3" s="61"/>
      <c r="C3" s="62"/>
      <c r="D3" s="62"/>
      <c r="E3" s="62"/>
      <c r="F3" s="62"/>
      <c r="G3" s="62"/>
      <c r="H3" s="62">
        <f t="shared" ref="H3:H12" si="0">SUM(C3:G3)</f>
        <v>0</v>
      </c>
      <c r="I3" s="233"/>
      <c r="J3" s="65">
        <f t="shared" ref="J3:J12" si="1">IF(C3&lt;25000,C3,25000)</f>
        <v>0</v>
      </c>
      <c r="K3" s="65">
        <f t="shared" ref="K3:K12" si="2">IF(25000-SUM(C3+D3)&gt;=0,D3,IF(25000-SUM(C3)&gt;=0,25000-SUM(C3),0))</f>
        <v>0</v>
      </c>
      <c r="L3" s="65">
        <f t="shared" ref="L3:L12" si="3">IF(25000-SUM(C3+D3+E3)&gt;=0,E3,IF(25000-SUM(D3+C3)&gt;=0,25000-SUM(D3+C3),0))</f>
        <v>0</v>
      </c>
      <c r="M3" s="65">
        <f t="shared" ref="M3:M12" si="4">IF(25000-SUM(C3+D3+E3+F3)&gt;=0,F3,IF(25000-SUM(E3+D3+C3)&gt;=0,25000-SUM(E3+D3+C3),0))</f>
        <v>0</v>
      </c>
      <c r="N3" s="65">
        <f t="shared" ref="N3:N12" si="5">IF(25000-SUM(C3+D3+E3+F3+G3)&gt;=0,G3,IF(25000-SUM(F3+E3+D3+C3)&gt;=0,25000-SUM(F3+E3+D3+C3),0))</f>
        <v>0</v>
      </c>
      <c r="O3" s="62">
        <f t="shared" ref="O3:O12" si="6">SUM(J3:N3)</f>
        <v>0</v>
      </c>
    </row>
    <row r="4" spans="1:15">
      <c r="A4" s="60">
        <v>2</v>
      </c>
      <c r="B4" s="61"/>
      <c r="C4" s="62"/>
      <c r="D4" s="62"/>
      <c r="E4" s="62"/>
      <c r="F4" s="62"/>
      <c r="G4" s="62"/>
      <c r="H4" s="62">
        <f t="shared" si="0"/>
        <v>0</v>
      </c>
      <c r="I4" s="233"/>
      <c r="J4" s="65">
        <f t="shared" si="1"/>
        <v>0</v>
      </c>
      <c r="K4" s="65">
        <f t="shared" si="2"/>
        <v>0</v>
      </c>
      <c r="L4" s="65">
        <f t="shared" si="3"/>
        <v>0</v>
      </c>
      <c r="M4" s="65">
        <f t="shared" si="4"/>
        <v>0</v>
      </c>
      <c r="N4" s="65">
        <f t="shared" si="5"/>
        <v>0</v>
      </c>
      <c r="O4" s="62">
        <f t="shared" si="6"/>
        <v>0</v>
      </c>
    </row>
    <row r="5" spans="1:15">
      <c r="A5" s="60">
        <v>3</v>
      </c>
      <c r="B5" s="61"/>
      <c r="C5" s="62"/>
      <c r="D5" s="62"/>
      <c r="E5" s="62"/>
      <c r="F5" s="62"/>
      <c r="G5" s="62"/>
      <c r="H5" s="62">
        <f t="shared" si="0"/>
        <v>0</v>
      </c>
      <c r="I5" s="233"/>
      <c r="J5" s="65">
        <f t="shared" si="1"/>
        <v>0</v>
      </c>
      <c r="K5" s="65">
        <f t="shared" si="2"/>
        <v>0</v>
      </c>
      <c r="L5" s="65">
        <f t="shared" si="3"/>
        <v>0</v>
      </c>
      <c r="M5" s="65">
        <f t="shared" si="4"/>
        <v>0</v>
      </c>
      <c r="N5" s="65">
        <f t="shared" si="5"/>
        <v>0</v>
      </c>
      <c r="O5" s="62">
        <f t="shared" si="6"/>
        <v>0</v>
      </c>
    </row>
    <row r="6" spans="1:15">
      <c r="A6" s="60">
        <v>4</v>
      </c>
      <c r="B6" s="61"/>
      <c r="C6" s="62"/>
      <c r="D6" s="62"/>
      <c r="E6" s="62"/>
      <c r="F6" s="62"/>
      <c r="G6" s="62"/>
      <c r="H6" s="62">
        <f t="shared" si="0"/>
        <v>0</v>
      </c>
      <c r="I6" s="233"/>
      <c r="J6" s="65">
        <f t="shared" si="1"/>
        <v>0</v>
      </c>
      <c r="K6" s="65">
        <f t="shared" si="2"/>
        <v>0</v>
      </c>
      <c r="L6" s="65">
        <f t="shared" si="3"/>
        <v>0</v>
      </c>
      <c r="M6" s="65">
        <f t="shared" si="4"/>
        <v>0</v>
      </c>
      <c r="N6" s="65">
        <f t="shared" si="5"/>
        <v>0</v>
      </c>
      <c r="O6" s="62">
        <f t="shared" si="6"/>
        <v>0</v>
      </c>
    </row>
    <row r="7" spans="1:15">
      <c r="A7" s="60">
        <v>5</v>
      </c>
      <c r="B7" s="61"/>
      <c r="C7" s="62"/>
      <c r="D7" s="62"/>
      <c r="E7" s="62"/>
      <c r="F7" s="62"/>
      <c r="G7" s="62"/>
      <c r="H7" s="62">
        <f t="shared" si="0"/>
        <v>0</v>
      </c>
      <c r="I7" s="233"/>
      <c r="J7" s="65">
        <f t="shared" si="1"/>
        <v>0</v>
      </c>
      <c r="K7" s="65">
        <f t="shared" si="2"/>
        <v>0</v>
      </c>
      <c r="L7" s="65">
        <f t="shared" si="3"/>
        <v>0</v>
      </c>
      <c r="M7" s="65">
        <f t="shared" si="4"/>
        <v>0</v>
      </c>
      <c r="N7" s="65">
        <f t="shared" si="5"/>
        <v>0</v>
      </c>
      <c r="O7" s="62">
        <f t="shared" si="6"/>
        <v>0</v>
      </c>
    </row>
    <row r="8" spans="1:15">
      <c r="A8" s="60">
        <v>6</v>
      </c>
      <c r="B8" s="61"/>
      <c r="C8" s="62"/>
      <c r="D8" s="62"/>
      <c r="E8" s="62"/>
      <c r="F8" s="62"/>
      <c r="G8" s="62"/>
      <c r="H8" s="62">
        <f t="shared" si="0"/>
        <v>0</v>
      </c>
      <c r="I8" s="233"/>
      <c r="J8" s="65">
        <f t="shared" si="1"/>
        <v>0</v>
      </c>
      <c r="K8" s="65">
        <f t="shared" si="2"/>
        <v>0</v>
      </c>
      <c r="L8" s="65">
        <f t="shared" si="3"/>
        <v>0</v>
      </c>
      <c r="M8" s="65">
        <f t="shared" si="4"/>
        <v>0</v>
      </c>
      <c r="N8" s="65">
        <f t="shared" si="5"/>
        <v>0</v>
      </c>
      <c r="O8" s="62">
        <f t="shared" si="6"/>
        <v>0</v>
      </c>
    </row>
    <row r="9" spans="1:15">
      <c r="A9" s="60">
        <v>7</v>
      </c>
      <c r="B9" s="61"/>
      <c r="C9" s="62"/>
      <c r="D9" s="62"/>
      <c r="E9" s="62"/>
      <c r="F9" s="62"/>
      <c r="G9" s="62"/>
      <c r="H9" s="62">
        <f t="shared" si="0"/>
        <v>0</v>
      </c>
      <c r="I9" s="233"/>
      <c r="J9" s="65">
        <f t="shared" si="1"/>
        <v>0</v>
      </c>
      <c r="K9" s="65">
        <f t="shared" si="2"/>
        <v>0</v>
      </c>
      <c r="L9" s="65">
        <f t="shared" si="3"/>
        <v>0</v>
      </c>
      <c r="M9" s="65">
        <f t="shared" si="4"/>
        <v>0</v>
      </c>
      <c r="N9" s="65">
        <f t="shared" si="5"/>
        <v>0</v>
      </c>
      <c r="O9" s="62">
        <f t="shared" si="6"/>
        <v>0</v>
      </c>
    </row>
    <row r="10" spans="1:15">
      <c r="A10" s="60">
        <v>8</v>
      </c>
      <c r="B10" s="61"/>
      <c r="C10" s="62"/>
      <c r="D10" s="62"/>
      <c r="E10" s="62"/>
      <c r="F10" s="62"/>
      <c r="G10" s="62"/>
      <c r="H10" s="62">
        <f t="shared" si="0"/>
        <v>0</v>
      </c>
      <c r="I10" s="233"/>
      <c r="J10" s="65">
        <f t="shared" si="1"/>
        <v>0</v>
      </c>
      <c r="K10" s="65">
        <f t="shared" si="2"/>
        <v>0</v>
      </c>
      <c r="L10" s="65">
        <f t="shared" si="3"/>
        <v>0</v>
      </c>
      <c r="M10" s="65">
        <f t="shared" si="4"/>
        <v>0</v>
      </c>
      <c r="N10" s="65">
        <f t="shared" si="5"/>
        <v>0</v>
      </c>
      <c r="O10" s="62">
        <f t="shared" si="6"/>
        <v>0</v>
      </c>
    </row>
    <row r="11" spans="1:15">
      <c r="A11" s="60">
        <v>9</v>
      </c>
      <c r="B11" s="61"/>
      <c r="C11" s="62"/>
      <c r="D11" s="62"/>
      <c r="E11" s="62"/>
      <c r="F11" s="62"/>
      <c r="G11" s="62"/>
      <c r="H11" s="62">
        <f t="shared" si="0"/>
        <v>0</v>
      </c>
      <c r="I11" s="233"/>
      <c r="J11" s="65">
        <f t="shared" si="1"/>
        <v>0</v>
      </c>
      <c r="K11" s="65">
        <f t="shared" si="2"/>
        <v>0</v>
      </c>
      <c r="L11" s="65">
        <f t="shared" si="3"/>
        <v>0</v>
      </c>
      <c r="M11" s="65">
        <f t="shared" si="4"/>
        <v>0</v>
      </c>
      <c r="N11" s="65">
        <f t="shared" si="5"/>
        <v>0</v>
      </c>
      <c r="O11" s="62">
        <f t="shared" si="6"/>
        <v>0</v>
      </c>
    </row>
    <row r="12" spans="1:15">
      <c r="A12" s="60">
        <v>10</v>
      </c>
      <c r="B12" s="61"/>
      <c r="C12" s="62"/>
      <c r="D12" s="62"/>
      <c r="E12" s="62"/>
      <c r="F12" s="62"/>
      <c r="G12" s="62"/>
      <c r="H12" s="62">
        <f t="shared" si="0"/>
        <v>0</v>
      </c>
      <c r="I12" s="233"/>
      <c r="J12" s="65">
        <f t="shared" si="1"/>
        <v>0</v>
      </c>
      <c r="K12" s="65">
        <f t="shared" si="2"/>
        <v>0</v>
      </c>
      <c r="L12" s="65">
        <f t="shared" si="3"/>
        <v>0</v>
      </c>
      <c r="M12" s="65">
        <f t="shared" si="4"/>
        <v>0</v>
      </c>
      <c r="N12" s="65">
        <f t="shared" si="5"/>
        <v>0</v>
      </c>
      <c r="O12" s="62">
        <f t="shared" si="6"/>
        <v>0</v>
      </c>
    </row>
    <row r="13" spans="1:15">
      <c r="B13" s="63" t="s">
        <v>48</v>
      </c>
      <c r="C13" s="64">
        <f>SUM(C3:C12)</f>
        <v>0</v>
      </c>
      <c r="D13" s="64">
        <f>SUM(D3:D12)</f>
        <v>0</v>
      </c>
      <c r="E13" s="64">
        <f>SUM(E3:E12)</f>
        <v>0</v>
      </c>
      <c r="F13" s="64">
        <f>SUM(F3:F12)</f>
        <v>0</v>
      </c>
      <c r="G13" s="64">
        <f>SUM(G3:G12)</f>
        <v>0</v>
      </c>
      <c r="H13" s="64">
        <f>SUM(C13:G13)</f>
        <v>0</v>
      </c>
      <c r="I13" s="233"/>
      <c r="J13" s="64">
        <f>SUM(J3:J12)</f>
        <v>0</v>
      </c>
      <c r="K13" s="64">
        <f>SUM(K3:K12)</f>
        <v>0</v>
      </c>
      <c r="L13" s="64">
        <f>SUM(L3:L12)</f>
        <v>0</v>
      </c>
      <c r="M13" s="64">
        <f>SUM(M3:M12)</f>
        <v>0</v>
      </c>
      <c r="N13" s="64">
        <f>SUM(N3:N12)</f>
        <v>0</v>
      </c>
      <c r="O13" s="64">
        <f>SUM(J13:N13)</f>
        <v>0</v>
      </c>
    </row>
    <row r="15" spans="1:15">
      <c r="B15" s="192" t="s">
        <v>138</v>
      </c>
      <c r="C15" s="121"/>
      <c r="D15" s="121"/>
      <c r="E15" s="121"/>
      <c r="F15" s="121"/>
      <c r="G15" s="121"/>
      <c r="H15" s="121"/>
    </row>
    <row r="16" spans="1:15">
      <c r="B16" s="192" t="s">
        <v>181</v>
      </c>
    </row>
    <row r="17" spans="2:2">
      <c r="B17" s="192" t="s">
        <v>137</v>
      </c>
    </row>
    <row r="43" spans="8:8">
      <c r="H43" s="122" t="s">
        <v>64</v>
      </c>
    </row>
  </sheetData>
  <mergeCells count="3">
    <mergeCell ref="B1:H1"/>
    <mergeCell ref="J1:O1"/>
    <mergeCell ref="I2:I13"/>
  </mergeCells>
  <phoneticPr fontId="40" type="noConversion"/>
  <pageMargins left="0.45" right="0.45" top="0.75" bottom="0.75" header="0.3" footer="0.3"/>
  <pageSetup scale="7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  <pageSetUpPr fitToPage="1"/>
  </sheetPr>
  <dimension ref="A1:I46"/>
  <sheetViews>
    <sheetView workbookViewId="0">
      <selection activeCell="H36" sqref="H36"/>
    </sheetView>
  </sheetViews>
  <sheetFormatPr defaultColWidth="8.7109375" defaultRowHeight="15"/>
  <cols>
    <col min="1" max="1" width="5.140625" customWidth="1"/>
    <col min="2" max="2" width="27" customWidth="1"/>
    <col min="8" max="8" width="12.42578125" customWidth="1"/>
  </cols>
  <sheetData>
    <row r="1" spans="1:8" ht="21.75" thickBot="1">
      <c r="B1" s="234" t="s">
        <v>61</v>
      </c>
      <c r="C1" s="235"/>
      <c r="D1" s="235"/>
      <c r="E1" s="235"/>
      <c r="F1" s="235"/>
      <c r="G1" s="235"/>
      <c r="H1" s="236"/>
    </row>
    <row r="2" spans="1:8">
      <c r="B2" s="126" t="s">
        <v>59</v>
      </c>
      <c r="C2" s="127" t="s">
        <v>0</v>
      </c>
      <c r="D2" s="127" t="s">
        <v>1</v>
      </c>
      <c r="E2" s="127" t="s">
        <v>2</v>
      </c>
      <c r="F2" s="127" t="s">
        <v>3</v>
      </c>
      <c r="G2" s="127" t="s">
        <v>4</v>
      </c>
      <c r="H2" s="128" t="s">
        <v>47</v>
      </c>
    </row>
    <row r="3" spans="1:8">
      <c r="A3" s="60">
        <v>1</v>
      </c>
      <c r="B3" s="61"/>
      <c r="C3" s="62"/>
      <c r="D3" s="62"/>
      <c r="E3" s="62"/>
      <c r="F3" s="62"/>
      <c r="G3" s="62"/>
      <c r="H3" s="62"/>
    </row>
    <row r="4" spans="1:8">
      <c r="A4" s="60">
        <v>2</v>
      </c>
      <c r="B4" s="61"/>
      <c r="C4" s="62"/>
      <c r="D4" s="62"/>
      <c r="E4" s="62"/>
      <c r="F4" s="62"/>
      <c r="G4" s="62"/>
      <c r="H4" s="62">
        <f t="shared" ref="H4:H12" si="0">SUM(C4:G4)</f>
        <v>0</v>
      </c>
    </row>
    <row r="5" spans="1:8">
      <c r="A5" s="60">
        <v>3</v>
      </c>
      <c r="B5" s="61"/>
      <c r="C5" s="62"/>
      <c r="D5" s="62"/>
      <c r="E5" s="62"/>
      <c r="F5" s="62"/>
      <c r="G5" s="62"/>
      <c r="H5" s="62">
        <f t="shared" si="0"/>
        <v>0</v>
      </c>
    </row>
    <row r="6" spans="1:8">
      <c r="A6" s="60">
        <v>4</v>
      </c>
      <c r="B6" s="61"/>
      <c r="C6" s="62"/>
      <c r="D6" s="62"/>
      <c r="E6" s="62"/>
      <c r="F6" s="62"/>
      <c r="G6" s="62"/>
      <c r="H6" s="62">
        <f t="shared" si="0"/>
        <v>0</v>
      </c>
    </row>
    <row r="7" spans="1:8">
      <c r="A7" s="60">
        <v>5</v>
      </c>
      <c r="B7" s="61"/>
      <c r="C7" s="62"/>
      <c r="D7" s="62"/>
      <c r="E7" s="62"/>
      <c r="F7" s="62"/>
      <c r="G7" s="62"/>
      <c r="H7" s="62">
        <f t="shared" si="0"/>
        <v>0</v>
      </c>
    </row>
    <row r="8" spans="1:8">
      <c r="A8" s="60">
        <v>6</v>
      </c>
      <c r="B8" s="61"/>
      <c r="C8" s="62"/>
      <c r="D8" s="62"/>
      <c r="E8" s="62"/>
      <c r="F8" s="62"/>
      <c r="G8" s="62"/>
      <c r="H8" s="62">
        <f t="shared" si="0"/>
        <v>0</v>
      </c>
    </row>
    <row r="9" spans="1:8">
      <c r="A9" s="60">
        <v>7</v>
      </c>
      <c r="B9" s="61"/>
      <c r="C9" s="62"/>
      <c r="D9" s="62"/>
      <c r="E9" s="62"/>
      <c r="F9" s="62"/>
      <c r="G9" s="62"/>
      <c r="H9" s="62">
        <f t="shared" si="0"/>
        <v>0</v>
      </c>
    </row>
    <row r="10" spans="1:8">
      <c r="A10" s="60">
        <v>8</v>
      </c>
      <c r="B10" s="61"/>
      <c r="C10" s="62"/>
      <c r="D10" s="62"/>
      <c r="E10" s="62"/>
      <c r="F10" s="62"/>
      <c r="G10" s="62"/>
      <c r="H10" s="62">
        <f t="shared" si="0"/>
        <v>0</v>
      </c>
    </row>
    <row r="11" spans="1:8">
      <c r="A11" s="60">
        <v>9</v>
      </c>
      <c r="B11" s="61"/>
      <c r="C11" s="62"/>
      <c r="D11" s="62"/>
      <c r="E11" s="62"/>
      <c r="F11" s="62"/>
      <c r="G11" s="62"/>
      <c r="H11" s="62">
        <f t="shared" si="0"/>
        <v>0</v>
      </c>
    </row>
    <row r="12" spans="1:8">
      <c r="A12" s="60">
        <v>10</v>
      </c>
      <c r="B12" s="61"/>
      <c r="C12" s="62"/>
      <c r="D12" s="62"/>
      <c r="E12" s="62"/>
      <c r="F12" s="62"/>
      <c r="G12" s="62"/>
      <c r="H12" s="62">
        <f t="shared" si="0"/>
        <v>0</v>
      </c>
    </row>
    <row r="13" spans="1:8">
      <c r="B13" s="63" t="s">
        <v>48</v>
      </c>
      <c r="C13" s="64">
        <f>SUM(C3:C12)</f>
        <v>0</v>
      </c>
      <c r="D13" s="64">
        <f>SUM(D3:D12)</f>
        <v>0</v>
      </c>
      <c r="E13" s="64">
        <f>SUM(E3:E12)</f>
        <v>0</v>
      </c>
      <c r="F13" s="64">
        <f>SUM(F3:F12)</f>
        <v>0</v>
      </c>
      <c r="G13" s="64">
        <f>SUM(G3:G12)</f>
        <v>0</v>
      </c>
      <c r="H13" s="64">
        <f>SUM(C13:G13)</f>
        <v>0</v>
      </c>
    </row>
    <row r="15" spans="1:8">
      <c r="A15" s="192" t="s">
        <v>137</v>
      </c>
    </row>
    <row r="23" spans="3:3">
      <c r="C23" s="185"/>
    </row>
    <row r="37" spans="4:9">
      <c r="I37" s="185"/>
    </row>
    <row r="46" spans="4:9">
      <c r="D46" s="122" t="s">
        <v>65</v>
      </c>
    </row>
  </sheetData>
  <mergeCells count="1">
    <mergeCell ref="B1:H1"/>
  </mergeCells>
  <phoneticPr fontId="40" type="noConversion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/>
    <pageSetUpPr fitToPage="1"/>
  </sheetPr>
  <dimension ref="A1:I101"/>
  <sheetViews>
    <sheetView workbookViewId="0">
      <selection activeCell="A97" sqref="A97"/>
    </sheetView>
  </sheetViews>
  <sheetFormatPr defaultColWidth="8.85546875" defaultRowHeight="15"/>
  <cols>
    <col min="1" max="1" width="12.140625" style="143" customWidth="1"/>
    <col min="2" max="2" width="32.140625" style="143" customWidth="1"/>
    <col min="3" max="3" width="15.140625" style="143" customWidth="1"/>
    <col min="4" max="4" width="11.85546875" style="143" customWidth="1"/>
    <col min="5" max="5" width="15.42578125" style="143" customWidth="1"/>
    <col min="6" max="16384" width="8.85546875" style="143"/>
  </cols>
  <sheetData>
    <row r="1" spans="1:5">
      <c r="A1" s="240" t="s">
        <v>94</v>
      </c>
      <c r="B1" s="241"/>
      <c r="C1" s="241"/>
      <c r="D1" s="241"/>
      <c r="E1" s="242"/>
    </row>
    <row r="2" spans="1:5">
      <c r="A2" s="156" t="s">
        <v>104</v>
      </c>
      <c r="B2" s="144"/>
      <c r="C2" s="144"/>
      <c r="D2" s="144"/>
      <c r="E2" s="152"/>
    </row>
    <row r="3" spans="1:5" ht="43.5" customHeight="1">
      <c r="A3" s="147"/>
      <c r="B3" s="146" t="s">
        <v>83</v>
      </c>
      <c r="C3" s="146" t="s">
        <v>84</v>
      </c>
      <c r="D3" s="194" t="s">
        <v>174</v>
      </c>
      <c r="E3" s="160" t="s">
        <v>99</v>
      </c>
    </row>
    <row r="4" spans="1:5">
      <c r="A4" s="148" t="s">
        <v>87</v>
      </c>
      <c r="B4" s="196"/>
      <c r="C4" s="197">
        <v>0</v>
      </c>
      <c r="D4" s="198">
        <v>0</v>
      </c>
      <c r="E4" s="149">
        <f>C4/8*D4</f>
        <v>0</v>
      </c>
    </row>
    <row r="5" spans="1:5">
      <c r="A5" s="148" t="s">
        <v>88</v>
      </c>
      <c r="B5" s="196"/>
      <c r="C5" s="197"/>
      <c r="D5" s="198"/>
      <c r="E5" s="149">
        <f>C5/8*D5</f>
        <v>0</v>
      </c>
    </row>
    <row r="6" spans="1:5">
      <c r="A6" s="150"/>
      <c r="B6" s="144"/>
      <c r="C6" s="144"/>
      <c r="D6" s="145" t="s">
        <v>89</v>
      </c>
      <c r="E6" s="162">
        <f>SUM(E4:E5)</f>
        <v>0</v>
      </c>
    </row>
    <row r="7" spans="1:5">
      <c r="A7" s="150"/>
      <c r="B7" s="144"/>
      <c r="C7" s="144"/>
      <c r="D7" s="145"/>
      <c r="E7" s="161" t="s">
        <v>91</v>
      </c>
    </row>
    <row r="8" spans="1:5" ht="29.25" customHeight="1">
      <c r="A8" s="237" t="s">
        <v>93</v>
      </c>
      <c r="B8" s="238"/>
      <c r="C8" s="238"/>
      <c r="D8" s="238"/>
      <c r="E8" s="239"/>
    </row>
    <row r="9" spans="1:5" ht="42" customHeight="1">
      <c r="A9" s="147"/>
      <c r="B9" s="146" t="s">
        <v>83</v>
      </c>
      <c r="C9" s="146" t="s">
        <v>84</v>
      </c>
      <c r="D9" s="194" t="s">
        <v>175</v>
      </c>
      <c r="E9" s="160" t="s">
        <v>100</v>
      </c>
    </row>
    <row r="10" spans="1:5">
      <c r="A10" s="148" t="s">
        <v>78</v>
      </c>
      <c r="B10" s="199"/>
      <c r="C10" s="200">
        <v>0</v>
      </c>
      <c r="D10" s="201">
        <v>0</v>
      </c>
      <c r="E10" s="149">
        <f>C10/8*D10</f>
        <v>0</v>
      </c>
    </row>
    <row r="11" spans="1:5">
      <c r="A11" s="158" t="s">
        <v>79</v>
      </c>
      <c r="B11" s="159"/>
      <c r="C11" s="202"/>
      <c r="D11" s="198"/>
      <c r="E11" s="149">
        <f t="shared" ref="E11:E14" si="0">C11/8*D11</f>
        <v>0</v>
      </c>
    </row>
    <row r="12" spans="1:5">
      <c r="A12" s="148" t="s">
        <v>80</v>
      </c>
      <c r="B12" s="203"/>
      <c r="C12" s="202"/>
      <c r="D12" s="198"/>
      <c r="E12" s="149">
        <f t="shared" si="0"/>
        <v>0</v>
      </c>
    </row>
    <row r="13" spans="1:5">
      <c r="A13" s="148" t="s">
        <v>81</v>
      </c>
      <c r="B13" s="196"/>
      <c r="C13" s="202"/>
      <c r="D13" s="198"/>
      <c r="E13" s="149">
        <f t="shared" si="0"/>
        <v>0</v>
      </c>
    </row>
    <row r="14" spans="1:5">
      <c r="A14" s="148" t="s">
        <v>82</v>
      </c>
      <c r="B14" s="196"/>
      <c r="C14" s="202"/>
      <c r="D14" s="198"/>
      <c r="E14" s="149">
        <f t="shared" si="0"/>
        <v>0</v>
      </c>
    </row>
    <row r="15" spans="1:5">
      <c r="A15" s="150"/>
      <c r="B15" s="144"/>
      <c r="C15" s="144"/>
      <c r="D15" s="145" t="s">
        <v>85</v>
      </c>
      <c r="E15" s="162">
        <f>SUM(E10:E14)</f>
        <v>0</v>
      </c>
    </row>
    <row r="16" spans="1:5">
      <c r="A16" s="151"/>
      <c r="B16" s="144"/>
      <c r="C16" s="144"/>
      <c r="D16" s="144"/>
      <c r="E16" s="161" t="s">
        <v>91</v>
      </c>
    </row>
    <row r="17" spans="1:5">
      <c r="A17" s="157" t="s">
        <v>184</v>
      </c>
      <c r="B17" s="144"/>
      <c r="C17" s="144"/>
      <c r="D17" s="144"/>
      <c r="E17" s="152"/>
    </row>
    <row r="18" spans="1:5" ht="43.5" customHeight="1">
      <c r="A18" s="147"/>
      <c r="B18" s="146" t="s">
        <v>83</v>
      </c>
      <c r="C18" s="146" t="s">
        <v>84</v>
      </c>
      <c r="D18" s="194" t="s">
        <v>176</v>
      </c>
      <c r="E18" s="160" t="s">
        <v>101</v>
      </c>
    </row>
    <row r="19" spans="1:5">
      <c r="A19" s="148" t="s">
        <v>87</v>
      </c>
      <c r="B19" s="196"/>
      <c r="C19" s="197">
        <v>0</v>
      </c>
      <c r="D19" s="198">
        <v>0</v>
      </c>
      <c r="E19" s="195">
        <f>C19/1386*8*D19</f>
        <v>0</v>
      </c>
    </row>
    <row r="20" spans="1:5">
      <c r="A20" s="148" t="s">
        <v>88</v>
      </c>
      <c r="B20" s="196"/>
      <c r="C20" s="196"/>
      <c r="D20" s="204"/>
      <c r="E20" s="195">
        <f>C20/1386*8*D20</f>
        <v>0</v>
      </c>
    </row>
    <row r="21" spans="1:5" ht="15.75" thickBot="1">
      <c r="A21" s="153"/>
      <c r="B21" s="154"/>
      <c r="C21" s="154"/>
      <c r="D21" s="155" t="s">
        <v>90</v>
      </c>
      <c r="E21" s="169">
        <f>SUM(E19:E20)</f>
        <v>0</v>
      </c>
    </row>
    <row r="22" spans="1:5" ht="15.75" thickBot="1"/>
    <row r="23" spans="1:5">
      <c r="A23" s="240" t="s">
        <v>102</v>
      </c>
      <c r="B23" s="241"/>
      <c r="C23" s="241"/>
      <c r="D23" s="241"/>
      <c r="E23" s="242"/>
    </row>
    <row r="24" spans="1:5">
      <c r="A24" s="156" t="s">
        <v>105</v>
      </c>
      <c r="B24" s="144"/>
      <c r="C24" s="144"/>
      <c r="D24" s="144"/>
      <c r="E24" s="152"/>
    </row>
    <row r="25" spans="1:5" ht="43.5" customHeight="1">
      <c r="A25" s="147"/>
      <c r="B25" s="146" t="s">
        <v>83</v>
      </c>
      <c r="C25" s="146" t="s">
        <v>84</v>
      </c>
      <c r="D25" s="194" t="s">
        <v>174</v>
      </c>
      <c r="E25" s="160" t="s">
        <v>99</v>
      </c>
    </row>
    <row r="26" spans="1:5">
      <c r="A26" s="148" t="s">
        <v>87</v>
      </c>
      <c r="B26" s="196"/>
      <c r="C26" s="197">
        <v>0</v>
      </c>
      <c r="D26" s="198">
        <v>0</v>
      </c>
      <c r="E26" s="149">
        <f>C26/8*D26</f>
        <v>0</v>
      </c>
    </row>
    <row r="27" spans="1:5">
      <c r="A27" s="148" t="s">
        <v>88</v>
      </c>
      <c r="B27" s="196"/>
      <c r="C27" s="197"/>
      <c r="D27" s="198"/>
      <c r="E27" s="149">
        <f>C27/8*D27</f>
        <v>0</v>
      </c>
    </row>
    <row r="28" spans="1:5">
      <c r="A28" s="150"/>
      <c r="B28" s="144"/>
      <c r="C28" s="144"/>
      <c r="D28" s="145" t="s">
        <v>89</v>
      </c>
      <c r="E28" s="162">
        <f>SUM(E26:E27)</f>
        <v>0</v>
      </c>
    </row>
    <row r="29" spans="1:5">
      <c r="A29" s="237" t="s">
        <v>109</v>
      </c>
      <c r="B29" s="238"/>
      <c r="C29" s="238"/>
      <c r="D29" s="238"/>
      <c r="E29" s="239"/>
    </row>
    <row r="30" spans="1:5" ht="43.5" customHeight="1">
      <c r="A30" s="147"/>
      <c r="B30" s="146" t="s">
        <v>83</v>
      </c>
      <c r="C30" s="146" t="s">
        <v>84</v>
      </c>
      <c r="D30" s="194" t="s">
        <v>175</v>
      </c>
      <c r="E30" s="160" t="s">
        <v>100</v>
      </c>
    </row>
    <row r="31" spans="1:5">
      <c r="A31" s="148" t="s">
        <v>78</v>
      </c>
      <c r="B31" s="199"/>
      <c r="C31" s="200">
        <v>0</v>
      </c>
      <c r="D31" s="201">
        <v>0</v>
      </c>
      <c r="E31" s="149">
        <f>C31/8*D31</f>
        <v>0</v>
      </c>
    </row>
    <row r="32" spans="1:5">
      <c r="A32" s="158" t="s">
        <v>79</v>
      </c>
      <c r="B32" s="159"/>
      <c r="C32" s="202"/>
      <c r="D32" s="198"/>
      <c r="E32" s="149">
        <f t="shared" ref="E32:E35" si="1">C32/8*D32</f>
        <v>0</v>
      </c>
    </row>
    <row r="33" spans="1:5">
      <c r="A33" s="148" t="s">
        <v>80</v>
      </c>
      <c r="B33" s="203"/>
      <c r="C33" s="205"/>
      <c r="D33" s="198"/>
      <c r="E33" s="149">
        <f t="shared" si="1"/>
        <v>0</v>
      </c>
    </row>
    <row r="34" spans="1:5">
      <c r="A34" s="148" t="s">
        <v>81</v>
      </c>
      <c r="B34" s="196"/>
      <c r="C34" s="205"/>
      <c r="D34" s="198"/>
      <c r="E34" s="149">
        <f t="shared" si="1"/>
        <v>0</v>
      </c>
    </row>
    <row r="35" spans="1:5">
      <c r="A35" s="148" t="s">
        <v>82</v>
      </c>
      <c r="B35" s="196"/>
      <c r="C35" s="205"/>
      <c r="D35" s="198"/>
      <c r="E35" s="149">
        <f t="shared" si="1"/>
        <v>0</v>
      </c>
    </row>
    <row r="36" spans="1:5">
      <c r="A36" s="150"/>
      <c r="B36" s="144"/>
      <c r="C36" s="144"/>
      <c r="D36" s="145" t="s">
        <v>85</v>
      </c>
      <c r="E36" s="162">
        <f>SUM(E31:E35)</f>
        <v>0</v>
      </c>
    </row>
    <row r="37" spans="1:5">
      <c r="A37" s="157" t="s">
        <v>184</v>
      </c>
      <c r="B37" s="144"/>
      <c r="C37" s="144"/>
      <c r="D37" s="144"/>
      <c r="E37" s="152"/>
    </row>
    <row r="38" spans="1:5" ht="43.5" customHeight="1">
      <c r="A38" s="147"/>
      <c r="B38" s="146" t="s">
        <v>83</v>
      </c>
      <c r="C38" s="146" t="s">
        <v>84</v>
      </c>
      <c r="D38" s="194" t="s">
        <v>176</v>
      </c>
      <c r="E38" s="160" t="s">
        <v>101</v>
      </c>
    </row>
    <row r="39" spans="1:5">
      <c r="A39" s="148" t="s">
        <v>87</v>
      </c>
      <c r="B39" s="196"/>
      <c r="C39" s="197">
        <v>0</v>
      </c>
      <c r="D39" s="198">
        <v>0</v>
      </c>
      <c r="E39" s="195">
        <f>C39/1386*8*D39</f>
        <v>0</v>
      </c>
    </row>
    <row r="40" spans="1:5">
      <c r="A40" s="148" t="s">
        <v>88</v>
      </c>
      <c r="B40" s="196"/>
      <c r="C40" s="196"/>
      <c r="D40" s="204"/>
      <c r="E40" s="195">
        <f>C40/1386*8*D40</f>
        <v>0</v>
      </c>
    </row>
    <row r="41" spans="1:5" ht="15.75" thickBot="1">
      <c r="A41" s="153"/>
      <c r="B41" s="154"/>
      <c r="C41" s="154"/>
      <c r="D41" s="155" t="s">
        <v>90</v>
      </c>
      <c r="E41" s="169">
        <f>SUM(E39:E40)</f>
        <v>0</v>
      </c>
    </row>
    <row r="42" spans="1:5" ht="15.75" thickBot="1"/>
    <row r="43" spans="1:5">
      <c r="A43" s="240" t="s">
        <v>103</v>
      </c>
      <c r="B43" s="241"/>
      <c r="C43" s="241"/>
      <c r="D43" s="241"/>
      <c r="E43" s="242"/>
    </row>
    <row r="44" spans="1:5">
      <c r="A44" s="156" t="s">
        <v>104</v>
      </c>
      <c r="B44" s="144"/>
      <c r="C44" s="144"/>
      <c r="D44" s="144"/>
      <c r="E44" s="152"/>
    </row>
    <row r="45" spans="1:5" ht="42.75" customHeight="1">
      <c r="A45" s="147"/>
      <c r="B45" s="146" t="s">
        <v>83</v>
      </c>
      <c r="C45" s="146" t="s">
        <v>84</v>
      </c>
      <c r="D45" s="194" t="s">
        <v>174</v>
      </c>
      <c r="E45" s="160" t="s">
        <v>99</v>
      </c>
    </row>
    <row r="46" spans="1:5">
      <c r="A46" s="148" t="s">
        <v>87</v>
      </c>
      <c r="B46" s="196"/>
      <c r="C46" s="197">
        <v>0</v>
      </c>
      <c r="D46" s="198">
        <v>0</v>
      </c>
      <c r="E46" s="149">
        <f>C46/8*D46</f>
        <v>0</v>
      </c>
    </row>
    <row r="47" spans="1:5">
      <c r="A47" s="148" t="s">
        <v>88</v>
      </c>
      <c r="B47" s="196"/>
      <c r="C47" s="197"/>
      <c r="D47" s="198"/>
      <c r="E47" s="149">
        <f>C47/8*D47</f>
        <v>0</v>
      </c>
    </row>
    <row r="48" spans="1:5">
      <c r="A48" s="150"/>
      <c r="B48" s="144"/>
      <c r="C48" s="144"/>
      <c r="D48" s="145" t="s">
        <v>89</v>
      </c>
      <c r="E48" s="162">
        <f>SUM(E46:E47)</f>
        <v>0</v>
      </c>
    </row>
    <row r="49" spans="1:5">
      <c r="A49" s="237" t="s">
        <v>109</v>
      </c>
      <c r="B49" s="238"/>
      <c r="C49" s="238"/>
      <c r="D49" s="238"/>
      <c r="E49" s="239"/>
    </row>
    <row r="50" spans="1:5" ht="44.25" customHeight="1">
      <c r="A50" s="147"/>
      <c r="B50" s="146" t="s">
        <v>83</v>
      </c>
      <c r="C50" s="146" t="s">
        <v>84</v>
      </c>
      <c r="D50" s="194" t="s">
        <v>175</v>
      </c>
      <c r="E50" s="160" t="s">
        <v>100</v>
      </c>
    </row>
    <row r="51" spans="1:5">
      <c r="A51" s="148" t="s">
        <v>78</v>
      </c>
      <c r="B51" s="199"/>
      <c r="C51" s="200">
        <v>0</v>
      </c>
      <c r="D51" s="201">
        <v>0</v>
      </c>
      <c r="E51" s="149">
        <f>C51/8*D51</f>
        <v>0</v>
      </c>
    </row>
    <row r="52" spans="1:5">
      <c r="A52" s="158" t="s">
        <v>79</v>
      </c>
      <c r="B52" s="159"/>
      <c r="C52" s="202"/>
      <c r="D52" s="198"/>
      <c r="E52" s="149">
        <f t="shared" ref="E52:E55" si="2">C52/8*D52</f>
        <v>0</v>
      </c>
    </row>
    <row r="53" spans="1:5">
      <c r="A53" s="148" t="s">
        <v>80</v>
      </c>
      <c r="B53" s="203"/>
      <c r="C53" s="205"/>
      <c r="D53" s="198"/>
      <c r="E53" s="149">
        <f t="shared" si="2"/>
        <v>0</v>
      </c>
    </row>
    <row r="54" spans="1:5">
      <c r="A54" s="148" t="s">
        <v>81</v>
      </c>
      <c r="B54" s="196"/>
      <c r="C54" s="205"/>
      <c r="D54" s="198"/>
      <c r="E54" s="149">
        <f t="shared" si="2"/>
        <v>0</v>
      </c>
    </row>
    <row r="55" spans="1:5">
      <c r="A55" s="148" t="s">
        <v>82</v>
      </c>
      <c r="B55" s="196"/>
      <c r="C55" s="205"/>
      <c r="D55" s="198"/>
      <c r="E55" s="149">
        <f t="shared" si="2"/>
        <v>0</v>
      </c>
    </row>
    <row r="56" spans="1:5">
      <c r="A56" s="150"/>
      <c r="B56" s="144"/>
      <c r="C56" s="144"/>
      <c r="D56" s="145" t="s">
        <v>85</v>
      </c>
      <c r="E56" s="162">
        <f>SUM(E51:E55)</f>
        <v>0</v>
      </c>
    </row>
    <row r="57" spans="1:5">
      <c r="A57" s="157" t="s">
        <v>184</v>
      </c>
      <c r="B57" s="144"/>
      <c r="C57" s="144"/>
      <c r="D57" s="144"/>
      <c r="E57" s="152"/>
    </row>
    <row r="58" spans="1:5" ht="43.5" customHeight="1">
      <c r="A58" s="147"/>
      <c r="B58" s="146" t="s">
        <v>83</v>
      </c>
      <c r="C58" s="146" t="s">
        <v>84</v>
      </c>
      <c r="D58" s="194" t="s">
        <v>176</v>
      </c>
      <c r="E58" s="160" t="s">
        <v>101</v>
      </c>
    </row>
    <row r="59" spans="1:5">
      <c r="A59" s="148" t="s">
        <v>87</v>
      </c>
      <c r="B59" s="196"/>
      <c r="C59" s="197">
        <v>0</v>
      </c>
      <c r="D59" s="198">
        <v>0</v>
      </c>
      <c r="E59" s="195">
        <f>C59/1386*8*D59</f>
        <v>0</v>
      </c>
    </row>
    <row r="60" spans="1:5">
      <c r="A60" s="148" t="s">
        <v>88</v>
      </c>
      <c r="B60" s="196"/>
      <c r="C60" s="196"/>
      <c r="D60" s="204"/>
      <c r="E60" s="195">
        <f>C60/1386*8*D60</f>
        <v>0</v>
      </c>
    </row>
    <row r="61" spans="1:5" ht="15.75" thickBot="1">
      <c r="A61" s="153"/>
      <c r="B61" s="154"/>
      <c r="C61" s="154"/>
      <c r="D61" s="155" t="s">
        <v>90</v>
      </c>
      <c r="E61" s="169">
        <f>SUM(E59:E60)</f>
        <v>0</v>
      </c>
    </row>
    <row r="62" spans="1:5" ht="15.75" thickBot="1"/>
    <row r="63" spans="1:5">
      <c r="A63" s="240" t="s">
        <v>106</v>
      </c>
      <c r="B63" s="241"/>
      <c r="C63" s="241"/>
      <c r="D63" s="241"/>
      <c r="E63" s="242"/>
    </row>
    <row r="64" spans="1:5">
      <c r="A64" s="156" t="s">
        <v>104</v>
      </c>
      <c r="B64" s="144"/>
      <c r="C64" s="144"/>
      <c r="D64" s="144"/>
      <c r="E64" s="152"/>
    </row>
    <row r="65" spans="1:9" ht="43.5" customHeight="1">
      <c r="A65" s="147"/>
      <c r="B65" s="146" t="s">
        <v>83</v>
      </c>
      <c r="C65" s="146" t="s">
        <v>84</v>
      </c>
      <c r="D65" s="194" t="s">
        <v>174</v>
      </c>
      <c r="E65" s="160" t="s">
        <v>99</v>
      </c>
    </row>
    <row r="66" spans="1:9">
      <c r="A66" s="148" t="s">
        <v>87</v>
      </c>
      <c r="B66" s="196"/>
      <c r="C66" s="197">
        <v>0</v>
      </c>
      <c r="D66" s="198">
        <v>0</v>
      </c>
      <c r="E66" s="149">
        <f>C66/8*D66</f>
        <v>0</v>
      </c>
      <c r="I66" s="142"/>
    </row>
    <row r="67" spans="1:9">
      <c r="A67" s="148" t="s">
        <v>88</v>
      </c>
      <c r="B67" s="196"/>
      <c r="C67" s="197"/>
      <c r="D67" s="198"/>
      <c r="E67" s="149">
        <f>C67/8*D67</f>
        <v>0</v>
      </c>
    </row>
    <row r="68" spans="1:9">
      <c r="A68" s="150"/>
      <c r="B68" s="144"/>
      <c r="C68" s="144"/>
      <c r="D68" s="145" t="s">
        <v>89</v>
      </c>
      <c r="E68" s="162">
        <f>SUM(E66:E67)</f>
        <v>0</v>
      </c>
    </row>
    <row r="69" spans="1:9">
      <c r="A69" s="237" t="s">
        <v>109</v>
      </c>
      <c r="B69" s="238"/>
      <c r="C69" s="238"/>
      <c r="D69" s="238"/>
      <c r="E69" s="239"/>
    </row>
    <row r="70" spans="1:9" ht="43.5" customHeight="1">
      <c r="A70" s="147"/>
      <c r="B70" s="146" t="s">
        <v>83</v>
      </c>
      <c r="C70" s="146" t="s">
        <v>84</v>
      </c>
      <c r="D70" s="194" t="s">
        <v>175</v>
      </c>
      <c r="E70" s="160" t="s">
        <v>100</v>
      </c>
    </row>
    <row r="71" spans="1:9">
      <c r="A71" s="148" t="s">
        <v>78</v>
      </c>
      <c r="B71" s="199"/>
      <c r="C71" s="200">
        <v>0</v>
      </c>
      <c r="D71" s="201">
        <v>0</v>
      </c>
      <c r="E71" s="149">
        <f>C71/8*D71</f>
        <v>0</v>
      </c>
    </row>
    <row r="72" spans="1:9">
      <c r="A72" s="158" t="s">
        <v>79</v>
      </c>
      <c r="B72" s="159"/>
      <c r="C72" s="202"/>
      <c r="D72" s="198"/>
      <c r="E72" s="149">
        <f t="shared" ref="E72:E75" si="3">C72/8*D72</f>
        <v>0</v>
      </c>
    </row>
    <row r="73" spans="1:9">
      <c r="A73" s="148" t="s">
        <v>80</v>
      </c>
      <c r="B73" s="203"/>
      <c r="C73" s="205"/>
      <c r="D73" s="198"/>
      <c r="E73" s="149">
        <f t="shared" si="3"/>
        <v>0</v>
      </c>
    </row>
    <row r="74" spans="1:9">
      <c r="A74" s="148" t="s">
        <v>81</v>
      </c>
      <c r="B74" s="196"/>
      <c r="C74" s="205"/>
      <c r="D74" s="198"/>
      <c r="E74" s="149">
        <f t="shared" si="3"/>
        <v>0</v>
      </c>
    </row>
    <row r="75" spans="1:9">
      <c r="A75" s="148" t="s">
        <v>82</v>
      </c>
      <c r="B75" s="196"/>
      <c r="C75" s="205"/>
      <c r="D75" s="198"/>
      <c r="E75" s="149">
        <f t="shared" si="3"/>
        <v>0</v>
      </c>
    </row>
    <row r="76" spans="1:9">
      <c r="A76" s="150"/>
      <c r="B76" s="144"/>
      <c r="C76" s="144"/>
      <c r="D76" s="145" t="s">
        <v>85</v>
      </c>
      <c r="E76" s="162">
        <f>SUM(E71:E75)</f>
        <v>0</v>
      </c>
    </row>
    <row r="77" spans="1:9">
      <c r="A77" s="157" t="s">
        <v>184</v>
      </c>
      <c r="B77" s="144"/>
      <c r="C77" s="144"/>
      <c r="D77" s="144"/>
      <c r="E77" s="152"/>
    </row>
    <row r="78" spans="1:9" ht="43.5" customHeight="1">
      <c r="A78" s="147"/>
      <c r="B78" s="146" t="s">
        <v>83</v>
      </c>
      <c r="C78" s="146" t="s">
        <v>84</v>
      </c>
      <c r="D78" s="194" t="s">
        <v>176</v>
      </c>
      <c r="E78" s="160" t="s">
        <v>101</v>
      </c>
    </row>
    <row r="79" spans="1:9">
      <c r="A79" s="148" t="s">
        <v>87</v>
      </c>
      <c r="B79" s="196"/>
      <c r="C79" s="197">
        <v>0</v>
      </c>
      <c r="D79" s="198">
        <v>0</v>
      </c>
      <c r="E79" s="195">
        <f>C79/1386*8*D79</f>
        <v>0</v>
      </c>
    </row>
    <row r="80" spans="1:9">
      <c r="A80" s="148" t="s">
        <v>88</v>
      </c>
      <c r="B80" s="196"/>
      <c r="C80" s="196"/>
      <c r="D80" s="204"/>
      <c r="E80" s="195">
        <f>C80/1386*8*D80</f>
        <v>0</v>
      </c>
    </row>
    <row r="81" spans="1:5" ht="15.75" thickBot="1">
      <c r="A81" s="153"/>
      <c r="B81" s="154"/>
      <c r="C81" s="154"/>
      <c r="D81" s="155" t="s">
        <v>90</v>
      </c>
      <c r="E81" s="169">
        <f>SUM(E79:E80)</f>
        <v>0</v>
      </c>
    </row>
    <row r="82" spans="1:5" ht="15.75" thickBot="1"/>
    <row r="83" spans="1:5">
      <c r="A83" s="240" t="s">
        <v>107</v>
      </c>
      <c r="B83" s="241"/>
      <c r="C83" s="241"/>
      <c r="D83" s="241"/>
      <c r="E83" s="242"/>
    </row>
    <row r="84" spans="1:5">
      <c r="A84" s="156" t="s">
        <v>104</v>
      </c>
      <c r="B84" s="144"/>
      <c r="C84" s="144"/>
      <c r="D84" s="144"/>
      <c r="E84" s="152"/>
    </row>
    <row r="85" spans="1:5" ht="44.25" customHeight="1">
      <c r="A85" s="147"/>
      <c r="B85" s="146" t="s">
        <v>83</v>
      </c>
      <c r="C85" s="146" t="s">
        <v>84</v>
      </c>
      <c r="D85" s="194" t="s">
        <v>174</v>
      </c>
      <c r="E85" s="160" t="s">
        <v>99</v>
      </c>
    </row>
    <row r="86" spans="1:5">
      <c r="A86" s="148" t="s">
        <v>87</v>
      </c>
      <c r="B86" s="196"/>
      <c r="C86" s="197">
        <v>0</v>
      </c>
      <c r="D86" s="198">
        <v>0</v>
      </c>
      <c r="E86" s="149">
        <f>C86/8*D86</f>
        <v>0</v>
      </c>
    </row>
    <row r="87" spans="1:5">
      <c r="A87" s="148" t="s">
        <v>88</v>
      </c>
      <c r="B87" s="196"/>
      <c r="C87" s="197"/>
      <c r="D87" s="198"/>
      <c r="E87" s="149">
        <f>C87/8*D87</f>
        <v>0</v>
      </c>
    </row>
    <row r="88" spans="1:5">
      <c r="A88" s="150"/>
      <c r="B88" s="144"/>
      <c r="C88" s="144"/>
      <c r="D88" s="145" t="s">
        <v>89</v>
      </c>
      <c r="E88" s="162">
        <f>SUM(E86:E87)</f>
        <v>0</v>
      </c>
    </row>
    <row r="89" spans="1:5">
      <c r="A89" s="237" t="s">
        <v>109</v>
      </c>
      <c r="B89" s="238"/>
      <c r="C89" s="238"/>
      <c r="D89" s="238"/>
      <c r="E89" s="239"/>
    </row>
    <row r="90" spans="1:5" ht="45" customHeight="1">
      <c r="A90" s="147"/>
      <c r="B90" s="146" t="s">
        <v>83</v>
      </c>
      <c r="C90" s="146" t="s">
        <v>84</v>
      </c>
      <c r="D90" s="194" t="s">
        <v>175</v>
      </c>
      <c r="E90" s="160" t="s">
        <v>100</v>
      </c>
    </row>
    <row r="91" spans="1:5">
      <c r="A91" s="148" t="s">
        <v>78</v>
      </c>
      <c r="B91" s="199"/>
      <c r="C91" s="200">
        <v>0</v>
      </c>
      <c r="D91" s="201">
        <v>0</v>
      </c>
      <c r="E91" s="149">
        <f>C91/8*D91</f>
        <v>0</v>
      </c>
    </row>
    <row r="92" spans="1:5">
      <c r="A92" s="158" t="s">
        <v>79</v>
      </c>
      <c r="B92" s="159"/>
      <c r="C92" s="202"/>
      <c r="D92" s="198"/>
      <c r="E92" s="149">
        <f t="shared" ref="E92:E95" si="4">C92/8*D92</f>
        <v>0</v>
      </c>
    </row>
    <row r="93" spans="1:5">
      <c r="A93" s="148" t="s">
        <v>80</v>
      </c>
      <c r="B93" s="203"/>
      <c r="C93" s="205"/>
      <c r="D93" s="198"/>
      <c r="E93" s="149">
        <f t="shared" si="4"/>
        <v>0</v>
      </c>
    </row>
    <row r="94" spans="1:5">
      <c r="A94" s="148" t="s">
        <v>81</v>
      </c>
      <c r="B94" s="196"/>
      <c r="C94" s="205"/>
      <c r="D94" s="198"/>
      <c r="E94" s="149">
        <f t="shared" si="4"/>
        <v>0</v>
      </c>
    </row>
    <row r="95" spans="1:5">
      <c r="A95" s="148" t="s">
        <v>82</v>
      </c>
      <c r="B95" s="196"/>
      <c r="C95" s="205"/>
      <c r="D95" s="198"/>
      <c r="E95" s="149">
        <f t="shared" si="4"/>
        <v>0</v>
      </c>
    </row>
    <row r="96" spans="1:5">
      <c r="A96" s="150"/>
      <c r="B96" s="144"/>
      <c r="C96" s="144"/>
      <c r="D96" s="145" t="s">
        <v>85</v>
      </c>
      <c r="E96" s="162">
        <f>SUM(E91:E95)</f>
        <v>0</v>
      </c>
    </row>
    <row r="97" spans="1:5">
      <c r="A97" s="157" t="s">
        <v>184</v>
      </c>
      <c r="B97" s="144"/>
      <c r="C97" s="144"/>
      <c r="D97" s="144"/>
      <c r="E97" s="152"/>
    </row>
    <row r="98" spans="1:5" ht="43.5" customHeight="1">
      <c r="A98" s="147"/>
      <c r="B98" s="146" t="s">
        <v>83</v>
      </c>
      <c r="C98" s="146" t="s">
        <v>84</v>
      </c>
      <c r="D98" s="194" t="s">
        <v>176</v>
      </c>
      <c r="E98" s="160" t="s">
        <v>101</v>
      </c>
    </row>
    <row r="99" spans="1:5">
      <c r="A99" s="148" t="s">
        <v>87</v>
      </c>
      <c r="B99" s="196"/>
      <c r="C99" s="197">
        <v>0</v>
      </c>
      <c r="D99" s="198">
        <v>0</v>
      </c>
      <c r="E99" s="195">
        <f>C99/1386*8*D99</f>
        <v>0</v>
      </c>
    </row>
    <row r="100" spans="1:5">
      <c r="A100" s="148" t="s">
        <v>88</v>
      </c>
      <c r="B100" s="196"/>
      <c r="C100" s="196"/>
      <c r="D100" s="204"/>
      <c r="E100" s="195">
        <f>C100/1386*8*D100</f>
        <v>0</v>
      </c>
    </row>
    <row r="101" spans="1:5" ht="15.75" thickBot="1">
      <c r="A101" s="153"/>
      <c r="B101" s="154"/>
      <c r="C101" s="154"/>
      <c r="D101" s="155" t="s">
        <v>90</v>
      </c>
      <c r="E101" s="169">
        <f>SUM(E99:E100)</f>
        <v>0</v>
      </c>
    </row>
  </sheetData>
  <sheetProtection password="CA51" sheet="1" objects="1" scenarios="1"/>
  <mergeCells count="10">
    <mergeCell ref="A8:E8"/>
    <mergeCell ref="A1:E1"/>
    <mergeCell ref="A23:E23"/>
    <mergeCell ref="A83:E83"/>
    <mergeCell ref="A89:E89"/>
    <mergeCell ref="A29:E29"/>
    <mergeCell ref="A43:E43"/>
    <mergeCell ref="A49:E49"/>
    <mergeCell ref="A63:E63"/>
    <mergeCell ref="A69:E69"/>
  </mergeCells>
  <phoneticPr fontId="40" type="noConversion"/>
  <pageMargins left="0.7" right="0.7" top="0.75" bottom="0.75" header="0.3" footer="0.3"/>
  <pageSetup scale="97" fitToHeight="8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61"/>
  <sheetViews>
    <sheetView topLeftCell="A13" workbookViewId="0">
      <selection activeCell="F38" sqref="F38"/>
    </sheetView>
  </sheetViews>
  <sheetFormatPr defaultColWidth="8.85546875" defaultRowHeight="15"/>
  <cols>
    <col min="1" max="1" width="87.85546875" customWidth="1"/>
  </cols>
  <sheetData>
    <row r="1" spans="1:1">
      <c r="A1" s="193" t="s">
        <v>117</v>
      </c>
    </row>
    <row r="2" spans="1:1">
      <c r="A2" s="193" t="s">
        <v>128</v>
      </c>
    </row>
    <row r="3" spans="1:1">
      <c r="A3" s="193" t="s">
        <v>154</v>
      </c>
    </row>
    <row r="4" spans="1:1">
      <c r="A4" s="193" t="s">
        <v>134</v>
      </c>
    </row>
    <row r="5" spans="1:1">
      <c r="A5" s="193" t="s">
        <v>126</v>
      </c>
    </row>
    <row r="6" spans="1:1">
      <c r="A6" s="193" t="s">
        <v>118</v>
      </c>
    </row>
    <row r="7" spans="1:1">
      <c r="A7" s="193" t="s">
        <v>129</v>
      </c>
    </row>
    <row r="8" spans="1:1">
      <c r="A8" s="193" t="s">
        <v>155</v>
      </c>
    </row>
    <row r="9" spans="1:1">
      <c r="A9" s="193" t="s">
        <v>119</v>
      </c>
    </row>
    <row r="10" spans="1:1">
      <c r="A10" s="193" t="s">
        <v>135</v>
      </c>
    </row>
    <row r="11" spans="1:1">
      <c r="A11" s="193" t="s">
        <v>120</v>
      </c>
    </row>
    <row r="12" spans="1:1">
      <c r="A12" s="193" t="s">
        <v>156</v>
      </c>
    </row>
    <row r="13" spans="1:1">
      <c r="A13" s="193" t="s">
        <v>116</v>
      </c>
    </row>
    <row r="14" spans="1:1">
      <c r="A14" s="193" t="s">
        <v>157</v>
      </c>
    </row>
    <row r="15" spans="1:1">
      <c r="A15" s="193" t="s">
        <v>158</v>
      </c>
    </row>
    <row r="16" spans="1:1">
      <c r="A16" s="193" t="s">
        <v>121</v>
      </c>
    </row>
    <row r="17" spans="1:1">
      <c r="A17" s="193" t="s">
        <v>127</v>
      </c>
    </row>
    <row r="18" spans="1:1">
      <c r="A18" s="193" t="s">
        <v>130</v>
      </c>
    </row>
    <row r="19" spans="1:1">
      <c r="A19" s="193" t="s">
        <v>159</v>
      </c>
    </row>
    <row r="20" spans="1:1">
      <c r="A20" s="193" t="s">
        <v>122</v>
      </c>
    </row>
    <row r="21" spans="1:1">
      <c r="A21" s="193" t="s">
        <v>160</v>
      </c>
    </row>
    <row r="22" spans="1:1">
      <c r="A22" s="193" t="s">
        <v>161</v>
      </c>
    </row>
    <row r="23" spans="1:1">
      <c r="A23" s="193" t="s">
        <v>133</v>
      </c>
    </row>
    <row r="24" spans="1:1">
      <c r="A24" s="193" t="s">
        <v>123</v>
      </c>
    </row>
    <row r="25" spans="1:1">
      <c r="A25" s="193" t="s">
        <v>124</v>
      </c>
    </row>
    <row r="26" spans="1:1">
      <c r="A26" s="193" t="s">
        <v>131</v>
      </c>
    </row>
    <row r="27" spans="1:1">
      <c r="A27" s="193" t="s">
        <v>162</v>
      </c>
    </row>
    <row r="28" spans="1:1">
      <c r="A28" s="193" t="s">
        <v>125</v>
      </c>
    </row>
    <row r="29" spans="1:1">
      <c r="A29" s="193" t="s">
        <v>163</v>
      </c>
    </row>
    <row r="30" spans="1:1">
      <c r="A30" s="193" t="s">
        <v>132</v>
      </c>
    </row>
    <row r="31" spans="1:1">
      <c r="A31" s="193" t="s">
        <v>164</v>
      </c>
    </row>
    <row r="32" spans="1:1">
      <c r="A32" s="193" t="s">
        <v>165</v>
      </c>
    </row>
    <row r="33" spans="1:1">
      <c r="A33" s="193" t="s">
        <v>166</v>
      </c>
    </row>
    <row r="34" spans="1:1">
      <c r="A34" s="193" t="s">
        <v>167</v>
      </c>
    </row>
    <row r="35" spans="1:1">
      <c r="A35" s="193" t="s">
        <v>168</v>
      </c>
    </row>
    <row r="36" spans="1:1">
      <c r="A36" s="193" t="s">
        <v>169</v>
      </c>
    </row>
    <row r="37" spans="1:1">
      <c r="A37" s="193" t="s">
        <v>115</v>
      </c>
    </row>
    <row r="38" spans="1:1">
      <c r="A38" s="193" t="s">
        <v>170</v>
      </c>
    </row>
    <row r="39" spans="1:1">
      <c r="A39" s="193" t="s">
        <v>171</v>
      </c>
    </row>
    <row r="40" spans="1:1">
      <c r="A40" s="193" t="s">
        <v>172</v>
      </c>
    </row>
    <row r="43" spans="1:1">
      <c r="A43" t="s">
        <v>173</v>
      </c>
    </row>
    <row r="44" spans="1:1">
      <c r="A44" t="s">
        <v>136</v>
      </c>
    </row>
    <row r="45" spans="1:1">
      <c r="A45" t="s">
        <v>114</v>
      </c>
    </row>
    <row r="47" spans="1:1">
      <c r="A47" t="s">
        <v>139</v>
      </c>
    </row>
    <row r="48" spans="1:1">
      <c r="A48" t="s">
        <v>140</v>
      </c>
    </row>
    <row r="49" spans="1:1">
      <c r="A49" t="s">
        <v>141</v>
      </c>
    </row>
    <row r="50" spans="1:1">
      <c r="A50" t="s">
        <v>142</v>
      </c>
    </row>
    <row r="51" spans="1:1">
      <c r="A51" t="s">
        <v>143</v>
      </c>
    </row>
    <row r="52" spans="1:1">
      <c r="A52" t="s">
        <v>144</v>
      </c>
    </row>
    <row r="53" spans="1:1">
      <c r="A53" t="s">
        <v>145</v>
      </c>
    </row>
    <row r="54" spans="1:1">
      <c r="A54" t="s">
        <v>146</v>
      </c>
    </row>
    <row r="55" spans="1:1">
      <c r="A55" t="s">
        <v>147</v>
      </c>
    </row>
    <row r="56" spans="1:1">
      <c r="A56" t="s">
        <v>148</v>
      </c>
    </row>
    <row r="57" spans="1:1">
      <c r="A57" t="s">
        <v>149</v>
      </c>
    </row>
    <row r="58" spans="1:1">
      <c r="A58" t="s">
        <v>150</v>
      </c>
    </row>
    <row r="59" spans="1:1">
      <c r="A59" t="s">
        <v>151</v>
      </c>
    </row>
    <row r="60" spans="1:1">
      <c r="A60" t="s">
        <v>152</v>
      </c>
    </row>
    <row r="61" spans="1:1">
      <c r="A61" t="s">
        <v>153</v>
      </c>
    </row>
  </sheetData>
  <sortState xmlns:xlrd2="http://schemas.microsoft.com/office/spreadsheetml/2017/richdata2" ref="A1:A60">
    <sortCondition ref="A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Budget p.3</vt:lpstr>
      <vt:lpstr>Matching p.4</vt:lpstr>
      <vt:lpstr>SUBS p.5</vt:lpstr>
      <vt:lpstr>Consultants p.6</vt:lpstr>
      <vt:lpstr>Faculty Detail p.7</vt:lpstr>
      <vt:lpstr>Lists</vt:lpstr>
      <vt:lpstr>'Budget p.3'!Print_Area</vt:lpstr>
      <vt:lpstr>'Consultants p.6'!Print_Area</vt:lpstr>
      <vt:lpstr>'Faculty Detail p.7'!Print_Area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Gene Larson</cp:lastModifiedBy>
  <cp:lastPrinted>2019-01-09T16:38:56Z</cp:lastPrinted>
  <dcterms:created xsi:type="dcterms:W3CDTF">2011-07-28T14:07:14Z</dcterms:created>
  <dcterms:modified xsi:type="dcterms:W3CDTF">2020-09-22T21:33:38Z</dcterms:modified>
</cp:coreProperties>
</file>